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ocuments\DOkumenti\FIN IZVJEŠTAJI 2026\IZVRŠENJE\"/>
    </mc:Choice>
  </mc:AlternateContent>
  <xr:revisionPtr revIDLastSave="0" documentId="13_ncr:1_{8B2220C3-4D1C-4ACB-8FB5-C6C11722F43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ažetak" sheetId="1" r:id="rId1"/>
    <sheet name="račun prihoda i rashoda" sheetId="2" r:id="rId2"/>
    <sheet name="Prihodi i rashodi prema izvorim" sheetId="3" r:id="rId3"/>
    <sheet name="rashodi prema funkciji" sheetId="4" r:id="rId4"/>
    <sheet name="posebni dio" sheetId="5" r:id="rId5"/>
    <sheet name="posebni izvještaji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0" i="2" l="1"/>
  <c r="I30" i="2"/>
  <c r="J31" i="2"/>
  <c r="I31" i="2"/>
  <c r="H31" i="2"/>
  <c r="H63" i="2"/>
  <c r="J63" i="2" s="1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4" i="2"/>
  <c r="J65" i="2"/>
  <c r="J66" i="2"/>
  <c r="J67" i="2"/>
  <c r="J69" i="2"/>
  <c r="J74" i="2"/>
  <c r="J75" i="2"/>
  <c r="J76" i="2"/>
  <c r="J80" i="2"/>
  <c r="J81" i="2"/>
  <c r="J82" i="2"/>
  <c r="J83" i="2"/>
  <c r="J84" i="2"/>
  <c r="J85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6" i="2"/>
  <c r="I57" i="2"/>
  <c r="I58" i="2"/>
  <c r="I59" i="2"/>
  <c r="I60" i="2"/>
  <c r="I61" i="2"/>
  <c r="I63" i="2"/>
  <c r="I66" i="2"/>
  <c r="I67" i="2"/>
  <c r="I69" i="2"/>
  <c r="I70" i="2"/>
  <c r="I71" i="2"/>
  <c r="I72" i="2"/>
  <c r="I74" i="2"/>
  <c r="I75" i="2"/>
  <c r="I76" i="2"/>
  <c r="I80" i="2"/>
  <c r="I81" i="2"/>
  <c r="I82" i="2"/>
  <c r="I83" i="2"/>
  <c r="J32" i="2"/>
  <c r="I32" i="2"/>
  <c r="H32" i="2"/>
  <c r="J11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I11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J10" i="2"/>
  <c r="I10" i="2"/>
  <c r="J9" i="2"/>
  <c r="I9" i="2"/>
  <c r="M11" i="1"/>
  <c r="L11" i="1"/>
  <c r="M10" i="1"/>
  <c r="L10" i="1"/>
  <c r="M15" i="1"/>
  <c r="L15" i="1"/>
  <c r="M14" i="1"/>
  <c r="L14" i="1"/>
  <c r="M13" i="1"/>
  <c r="L13" i="1"/>
  <c r="G22" i="2" l="1"/>
  <c r="G23" i="2"/>
  <c r="G13" i="2"/>
  <c r="G81" i="2"/>
  <c r="G32" i="2"/>
  <c r="H34" i="3"/>
  <c r="G34" i="3"/>
  <c r="H27" i="3"/>
  <c r="H26" i="3" s="1"/>
  <c r="G27" i="3"/>
  <c r="H17" i="3"/>
  <c r="H10" i="3"/>
  <c r="G17" i="3"/>
  <c r="G10" i="3"/>
  <c r="G9" i="3" s="1"/>
  <c r="E9" i="5"/>
  <c r="E8" i="5"/>
  <c r="C10" i="5"/>
  <c r="C40" i="5"/>
  <c r="E159" i="5"/>
  <c r="E158" i="5"/>
  <c r="E160" i="5"/>
  <c r="D160" i="5"/>
  <c r="C160" i="5"/>
  <c r="E165" i="5"/>
  <c r="E166" i="5"/>
  <c r="E167" i="5"/>
  <c r="E168" i="5"/>
  <c r="D165" i="5"/>
  <c r="C165" i="5"/>
  <c r="E162" i="5"/>
  <c r="E163" i="5"/>
  <c r="E164" i="5"/>
  <c r="D161" i="5"/>
  <c r="E161" i="5" s="1"/>
  <c r="C161" i="5"/>
  <c r="E151" i="5"/>
  <c r="E152" i="5"/>
  <c r="E153" i="5"/>
  <c r="E155" i="5"/>
  <c r="E156" i="5"/>
  <c r="E157" i="5"/>
  <c r="D154" i="5"/>
  <c r="E154" i="5" s="1"/>
  <c r="D150" i="5"/>
  <c r="E150" i="5" s="1"/>
  <c r="C150" i="5"/>
  <c r="C149" i="5" s="1"/>
  <c r="C145" i="5" s="1"/>
  <c r="C154" i="5"/>
  <c r="E144" i="5"/>
  <c r="E143" i="5"/>
  <c r="E142" i="5"/>
  <c r="D138" i="5"/>
  <c r="C138" i="5"/>
  <c r="C131" i="5"/>
  <c r="E127" i="5"/>
  <c r="E116" i="5"/>
  <c r="E122" i="5"/>
  <c r="E123" i="5"/>
  <c r="E125" i="5"/>
  <c r="E126" i="5"/>
  <c r="D121" i="5"/>
  <c r="C121" i="5"/>
  <c r="C124" i="5"/>
  <c r="E124" i="5" s="1"/>
  <c r="E104" i="5"/>
  <c r="E105" i="5"/>
  <c r="E107" i="5"/>
  <c r="E106" i="5"/>
  <c r="E103" i="5"/>
  <c r="E102" i="5"/>
  <c r="E101" i="5"/>
  <c r="E100" i="5"/>
  <c r="E91" i="5"/>
  <c r="C95" i="5"/>
  <c r="E95" i="5" s="1"/>
  <c r="E90" i="5"/>
  <c r="E89" i="5"/>
  <c r="E88" i="5"/>
  <c r="E87" i="5"/>
  <c r="E82" i="5"/>
  <c r="E85" i="5"/>
  <c r="E83" i="5"/>
  <c r="D84" i="5"/>
  <c r="E84" i="5" s="1"/>
  <c r="D57" i="5"/>
  <c r="E69" i="5"/>
  <c r="E68" i="5"/>
  <c r="E67" i="5"/>
  <c r="E74" i="5"/>
  <c r="E70" i="5"/>
  <c r="D71" i="5"/>
  <c r="E71" i="5" s="1"/>
  <c r="E79" i="5"/>
  <c r="E80" i="5"/>
  <c r="E81" i="5"/>
  <c r="E78" i="5"/>
  <c r="C77" i="5"/>
  <c r="E77" i="5" s="1"/>
  <c r="E65" i="5"/>
  <c r="E66" i="5"/>
  <c r="E64" i="5"/>
  <c r="E63" i="5"/>
  <c r="E60" i="5"/>
  <c r="E61" i="5"/>
  <c r="E58" i="5"/>
  <c r="D59" i="5"/>
  <c r="C59" i="5"/>
  <c r="E52" i="5"/>
  <c r="E53" i="5"/>
  <c r="E55" i="5"/>
  <c r="E56" i="5"/>
  <c r="D54" i="5"/>
  <c r="D51" i="5"/>
  <c r="C54" i="5"/>
  <c r="C51" i="5"/>
  <c r="C50" i="5" s="1"/>
  <c r="E44" i="5"/>
  <c r="E45" i="5"/>
  <c r="E47" i="5"/>
  <c r="E48" i="5"/>
  <c r="E49" i="5"/>
  <c r="D46" i="5"/>
  <c r="D43" i="5"/>
  <c r="C46" i="5"/>
  <c r="C43" i="5"/>
  <c r="E12" i="5"/>
  <c r="D11" i="5"/>
  <c r="C11" i="5"/>
  <c r="E36" i="5"/>
  <c r="E37" i="5"/>
  <c r="E39" i="5"/>
  <c r="E38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D14" i="5"/>
  <c r="C14" i="5"/>
  <c r="F34" i="3"/>
  <c r="F27" i="3"/>
  <c r="F17" i="3"/>
  <c r="F10" i="3"/>
  <c r="G23" i="6"/>
  <c r="H9" i="3" l="1"/>
  <c r="F26" i="3"/>
  <c r="F9" i="3"/>
  <c r="G26" i="3"/>
  <c r="D149" i="5"/>
  <c r="E138" i="5"/>
  <c r="C117" i="5"/>
  <c r="E121" i="5"/>
  <c r="D117" i="5"/>
  <c r="C57" i="5"/>
  <c r="E57" i="5" s="1"/>
  <c r="C42" i="5"/>
  <c r="C41" i="5" s="1"/>
  <c r="E43" i="5"/>
  <c r="E59" i="5"/>
  <c r="E14" i="5"/>
  <c r="E46" i="5"/>
  <c r="E11" i="5"/>
  <c r="E51" i="5"/>
  <c r="E54" i="5"/>
  <c r="D42" i="5"/>
  <c r="D50" i="5"/>
  <c r="H13" i="1"/>
  <c r="M8" i="4"/>
  <c r="L8" i="4"/>
  <c r="F10" i="2"/>
  <c r="J11" i="3"/>
  <c r="J12" i="3"/>
  <c r="J13" i="3"/>
  <c r="J14" i="3"/>
  <c r="J15" i="3"/>
  <c r="J16" i="3"/>
  <c r="J18" i="3"/>
  <c r="J19" i="3"/>
  <c r="J20" i="3"/>
  <c r="I11" i="3"/>
  <c r="I12" i="3"/>
  <c r="I13" i="3"/>
  <c r="I14" i="3"/>
  <c r="I15" i="3"/>
  <c r="I16" i="3"/>
  <c r="I18" i="3"/>
  <c r="I19" i="3"/>
  <c r="I20" i="3"/>
  <c r="J17" i="3"/>
  <c r="J28" i="3"/>
  <c r="J29" i="3"/>
  <c r="J30" i="3"/>
  <c r="J31" i="3"/>
  <c r="J32" i="3"/>
  <c r="J33" i="3"/>
  <c r="J35" i="3"/>
  <c r="J36" i="3"/>
  <c r="J37" i="3"/>
  <c r="I28" i="3"/>
  <c r="I29" i="3"/>
  <c r="I30" i="3"/>
  <c r="I31" i="3"/>
  <c r="I32" i="3"/>
  <c r="I33" i="3"/>
  <c r="I35" i="3"/>
  <c r="I36" i="3"/>
  <c r="I37" i="3"/>
  <c r="F30" i="2"/>
  <c r="E50" i="5" l="1"/>
  <c r="E149" i="5"/>
  <c r="D145" i="5"/>
  <c r="E117" i="5"/>
  <c r="D41" i="5"/>
  <c r="E41" i="5" s="1"/>
  <c r="E42" i="5"/>
  <c r="J10" i="3"/>
  <c r="J27" i="3"/>
  <c r="J34" i="3"/>
  <c r="I17" i="3"/>
  <c r="I34" i="3"/>
  <c r="I27" i="3"/>
  <c r="I10" i="3"/>
  <c r="M10" i="4"/>
  <c r="L10" i="4"/>
  <c r="M9" i="4"/>
  <c r="L9" i="4"/>
  <c r="E145" i="5" l="1"/>
  <c r="D40" i="5"/>
  <c r="J9" i="3"/>
  <c r="J26" i="3"/>
  <c r="I9" i="3"/>
  <c r="I26" i="3"/>
  <c r="D10" i="5" l="1"/>
  <c r="E10" i="5" s="1"/>
  <c r="E40" i="5"/>
</calcChain>
</file>

<file path=xl/sharedStrings.xml><?xml version="1.0" encoding="utf-8"?>
<sst xmlns="http://schemas.openxmlformats.org/spreadsheetml/2006/main" count="611" uniqueCount="311">
  <si>
    <t>OPĆI DIO</t>
  </si>
  <si>
    <t>SAŽETAK RAČUNA PRIHODA I RASHODA</t>
  </si>
  <si>
    <t>VRSTA PRIHODA / RASHODA</t>
  </si>
  <si>
    <t>INDEKS</t>
  </si>
  <si>
    <t>1.</t>
  </si>
  <si>
    <t>2.</t>
  </si>
  <si>
    <t>3.</t>
  </si>
  <si>
    <t>4.</t>
  </si>
  <si>
    <t>5.</t>
  </si>
  <si>
    <t>5/3*100</t>
  </si>
  <si>
    <t>5/4*100</t>
  </si>
  <si>
    <t>SVEUKUPNO PRIHODI</t>
  </si>
  <si>
    <t>6</t>
  </si>
  <si>
    <t>Prihodi poslovanja</t>
  </si>
  <si>
    <t>SVEUKUPNO RASHODI</t>
  </si>
  <si>
    <t>3</t>
  </si>
  <si>
    <t>Rashodi poslovanja</t>
  </si>
  <si>
    <t>4</t>
  </si>
  <si>
    <t>Rashodi za nabavu nefinancijske imovine</t>
  </si>
  <si>
    <t>SAŽETAK RAČUNA FINANCIRANJA</t>
  </si>
  <si>
    <t>VRSTA PRIMITKA / IZDATAKA</t>
  </si>
  <si>
    <t>Primici od financijske imovine i zaduživanja</t>
  </si>
  <si>
    <t>Izdaci za financijsku imovinu i otplate zajmova</t>
  </si>
  <si>
    <t>RAZLIKA PRIMITAKA I IZDATAKA</t>
  </si>
  <si>
    <t>Osnovna škola Kman Kocunar</t>
  </si>
  <si>
    <t>Benkovačka 10.</t>
  </si>
  <si>
    <t>OIB: 71870079580</t>
  </si>
  <si>
    <t>VRSTA RASHODA / IZDATAKA</t>
  </si>
  <si>
    <t>ineks</t>
  </si>
  <si>
    <t>63</t>
  </si>
  <si>
    <t>Pomoći iz inozemstva i od subjekata unutar općeg proračuna</t>
  </si>
  <si>
    <t>634</t>
  </si>
  <si>
    <t>Pomoći od izvanproračunskih korisnika</t>
  </si>
  <si>
    <t>636</t>
  </si>
  <si>
    <t>Pomoći proračunskim korisnicima iz proračuna koji im nije nadležan</t>
  </si>
  <si>
    <t>Tekuće pomoći iz državnog proračuna proračunskim korisnicima proračuna JLP(R)S</t>
  </si>
  <si>
    <t>64</t>
  </si>
  <si>
    <t>Prihodi od imovine</t>
  </si>
  <si>
    <t>641</t>
  </si>
  <si>
    <t>Prihodi od financijske imovine</t>
  </si>
  <si>
    <t>Kamate na depozite po viđenju</t>
  </si>
  <si>
    <t>65</t>
  </si>
  <si>
    <t>Prihodi od upravnih i administrativnih pristojbi, pristojbi po posebnim propisima i naknada</t>
  </si>
  <si>
    <t>652</t>
  </si>
  <si>
    <t>Prihodi po posebnim propisima</t>
  </si>
  <si>
    <t>Sufinanciranje cijene usluge, participacije i slično</t>
  </si>
  <si>
    <t>66</t>
  </si>
  <si>
    <t>661</t>
  </si>
  <si>
    <t>Prihodi od prodaje proizvoda i robe te pruženih usluga</t>
  </si>
  <si>
    <t>Prihodi od prodanih proizvoda</t>
  </si>
  <si>
    <t>67</t>
  </si>
  <si>
    <t>Prihodi iz nadležnog proračuna i od HZZO-a temeljem ugovornih obveza</t>
  </si>
  <si>
    <t>671</t>
  </si>
  <si>
    <t>Prihodi iz nadležnog proračuna za financiranje redovne djelatnosti proračunskih korisnika</t>
  </si>
  <si>
    <t>31</t>
  </si>
  <si>
    <t>Rashodi za zaposlene</t>
  </si>
  <si>
    <t>311</t>
  </si>
  <si>
    <t>Plaće (Bruto)</t>
  </si>
  <si>
    <t>Plaće za zaposlene</t>
  </si>
  <si>
    <t>312</t>
  </si>
  <si>
    <t>Ostali rashodi za zaposlene</t>
  </si>
  <si>
    <t>313</t>
  </si>
  <si>
    <t>Doprinosi na plaće</t>
  </si>
  <si>
    <t>Doprinosi za obvezno zdravstveno osiguranje</t>
  </si>
  <si>
    <t>32</t>
  </si>
  <si>
    <t>Materijalni rashodi</t>
  </si>
  <si>
    <t>321</t>
  </si>
  <si>
    <t>Naknade troškova zaposlenima</t>
  </si>
  <si>
    <t>službena putovanja</t>
  </si>
  <si>
    <t>Naknade za prijevoz na posao i s posla</t>
  </si>
  <si>
    <t>Stručno usavršavanje zaposlenika</t>
  </si>
  <si>
    <t>322</t>
  </si>
  <si>
    <t>Rashodi za materijal i energiju</t>
  </si>
  <si>
    <t>Uredski materijal</t>
  </si>
  <si>
    <t>Materijal i sirovine</t>
  </si>
  <si>
    <t>Energija</t>
  </si>
  <si>
    <t xml:space="preserve">Materijal i dijelovi za tekuće i investicijsko održavanje </t>
  </si>
  <si>
    <t>Sitni inventar</t>
  </si>
  <si>
    <t>Službena, radna i zaštitna odjeća i obuća</t>
  </si>
  <si>
    <t>323</t>
  </si>
  <si>
    <t>Rashodi za usluge</t>
  </si>
  <si>
    <t>usluge pošte, telefona i prijevoza</t>
  </si>
  <si>
    <t>usluge tekućeg i investicijskog održavanja</t>
  </si>
  <si>
    <t>usluge promidžbe i informiranja</t>
  </si>
  <si>
    <t>komunalne usluge</t>
  </si>
  <si>
    <t>zakupnine i najamnine</t>
  </si>
  <si>
    <t>zdravstvene usluge</t>
  </si>
  <si>
    <t>intelektualne i osobne usluge</t>
  </si>
  <si>
    <t>računalne usluge</t>
  </si>
  <si>
    <t>ostale usluge</t>
  </si>
  <si>
    <t>324</t>
  </si>
  <si>
    <t>Naknade troškova osobama izvan radnog odnosa</t>
  </si>
  <si>
    <t>329</t>
  </si>
  <si>
    <t>Ostali nespomenuti rashodi poslovanja</t>
  </si>
  <si>
    <t>Reprezentacija</t>
  </si>
  <si>
    <t>Tuzemne članarine</t>
  </si>
  <si>
    <t>Pristojbe i naknade</t>
  </si>
  <si>
    <t>Troškovi sudskih postupaka</t>
  </si>
  <si>
    <t>34</t>
  </si>
  <si>
    <t>Financijski rashodi</t>
  </si>
  <si>
    <t>343</t>
  </si>
  <si>
    <t>Ostali financijski rashodi</t>
  </si>
  <si>
    <t>Usluge platnog prometa</t>
  </si>
  <si>
    <t>Zatezne kamate iz poslovnih odnosa</t>
  </si>
  <si>
    <t>37</t>
  </si>
  <si>
    <t>Naknade građanima i kućanstvima na temelju osiguranja i druge naknade</t>
  </si>
  <si>
    <t>372</t>
  </si>
  <si>
    <t>Ostale naknade građanima i kućanstvima iz proračuna</t>
  </si>
  <si>
    <t>naknade građanima i kućanstvima u naravi</t>
  </si>
  <si>
    <t>38</t>
  </si>
  <si>
    <t>Ostali rashodi</t>
  </si>
  <si>
    <t>381</t>
  </si>
  <si>
    <t>Tekuće donacije</t>
  </si>
  <si>
    <t>Ostale tekuće donacije u naravi</t>
  </si>
  <si>
    <t>42</t>
  </si>
  <si>
    <t>Rashodi za nabavu proizvedene dugotrajne imovine</t>
  </si>
  <si>
    <t>Postrojenja i oprema</t>
  </si>
  <si>
    <t>424</t>
  </si>
  <si>
    <t>Knjige, umjetnička djela i ostale izložbene vrijednosti</t>
  </si>
  <si>
    <t>Knjige</t>
  </si>
  <si>
    <t>PRIHODI PREMA IZVORIMA</t>
  </si>
  <si>
    <t>INDEKS 5/3*100</t>
  </si>
  <si>
    <t>INDEKS 5/4*100</t>
  </si>
  <si>
    <t>6.</t>
  </si>
  <si>
    <t>7.</t>
  </si>
  <si>
    <t>Izvor 1.</t>
  </si>
  <si>
    <t>OPĆI PRIHODI I PRIMICI - GRAD</t>
  </si>
  <si>
    <t>Izvor 1.1.</t>
  </si>
  <si>
    <t>OPĆI PRIHODI I PRIMICI</t>
  </si>
  <si>
    <t>Izvor 1.2.</t>
  </si>
  <si>
    <t>POREZNI PRIHODI ZA DECENTRALIZIRANE FUNKCIJE</t>
  </si>
  <si>
    <t>Izvor 3.</t>
  </si>
  <si>
    <t>VLASTITI PRIHODI</t>
  </si>
  <si>
    <t>Izvor 3.1.</t>
  </si>
  <si>
    <t>OSTALI VLASTITI PRIHODI</t>
  </si>
  <si>
    <t>Izvor 4.</t>
  </si>
  <si>
    <t>PRIHODI ZA POSEBNE NAMJENE</t>
  </si>
  <si>
    <t>Izvor 4.3.</t>
  </si>
  <si>
    <t>OSTALI NAMJENSKI PRIHODI</t>
  </si>
  <si>
    <t>Izvor 5.</t>
  </si>
  <si>
    <t>POMOĆI</t>
  </si>
  <si>
    <t>POMOĆI IZ DRŽAVNOG PRORAČUNA</t>
  </si>
  <si>
    <t>POMOĆI IZ ŽUPANIJSKOG PRORAČUNA</t>
  </si>
  <si>
    <t>indeks 3/1*100</t>
  </si>
  <si>
    <t>indeks 3/2*100</t>
  </si>
  <si>
    <t>21000 Split</t>
  </si>
  <si>
    <t>OŠ KMAN</t>
  </si>
  <si>
    <t>DECENTRALIZIRANE FUNKCIJE - MINIMALNI FINANCIJSKI STANDARD</t>
  </si>
  <si>
    <t>REDOVNA PROGRAMSKA DJELATNOST OSNOVNIH ŠKOLA</t>
  </si>
  <si>
    <t>KAPITALNA ULAGANJA U OPREMU - DECENTRALIZIRANA SREDSTVA</t>
  </si>
  <si>
    <t>ŠIRE JAVNE POTREBE - IZNAD MINIMALNOG STANDARDA</t>
  </si>
  <si>
    <t>SUFINANCIRANJE PRODUŽENOG BORAVKA</t>
  </si>
  <si>
    <t>PRIHODI OD GRADA</t>
  </si>
  <si>
    <t>PRIHODI ZA POSEBNE NAMJENE-PK</t>
  </si>
  <si>
    <t>IZVANNASTAVNE I IZVANŠKOLSKE AKTIVNOSTI</t>
  </si>
  <si>
    <t>VLASTITI PRIHODI-PK</t>
  </si>
  <si>
    <t>POMOĆI IZ ŽUPANIJSKOG PRORAČUNA-PK</t>
  </si>
  <si>
    <t>NABAVKA UDŽBENIKA I PRIBORA</t>
  </si>
  <si>
    <t>PROMETNI ODGOJ I SIGURNOST U PROMETU - POLIGON</t>
  </si>
  <si>
    <t>PROJEKT E ŠKOLE</t>
  </si>
  <si>
    <t>VLASTITA I NAMJENSKA SREDSTVA OSNOVNIH ŠKOLA</t>
  </si>
  <si>
    <t>OSIGURANJE UČENIKA OŠ</t>
  </si>
  <si>
    <t>PREHRANA UČENIKA</t>
  </si>
  <si>
    <t>NABAVKA ŠKOLSKE LEKTIRE</t>
  </si>
  <si>
    <t>RASHODI ZA ZAPOSLENE U OŠ</t>
  </si>
  <si>
    <t>Osnovna škola Kman - Kocunar</t>
  </si>
  <si>
    <t>Benkovačka 10</t>
  </si>
  <si>
    <t>RASHODI PREMA FUNKCIJSKOJ KLASIFIKACIJI</t>
  </si>
  <si>
    <t>Funkcijska 09 Obrazovanje</t>
  </si>
  <si>
    <t>Funkcijska 091 Predškolsko i osnovno obrazovanje</t>
  </si>
  <si>
    <t>RASHODI PREMA IZVORIMA</t>
  </si>
  <si>
    <t>Prihodi od prodaje nefinancijske imovine</t>
  </si>
  <si>
    <t>RAČUN PRIHODA I RASHODA</t>
  </si>
  <si>
    <t>Uredska oprema i namještaj</t>
  </si>
  <si>
    <t>Naknade za rad predstavničkih i izvršnih tijela</t>
  </si>
  <si>
    <t>Ostale naknade troškova  zaposlenima</t>
  </si>
  <si>
    <t>REALIZACIJA 2025</t>
  </si>
  <si>
    <t>Prihodi od pruženih usluga</t>
  </si>
  <si>
    <t>Donacije pravnih i fizičkih osoba</t>
  </si>
  <si>
    <t>POMOĆI TEMELJEM PRIJENOSA EU SREDSTAVA</t>
  </si>
  <si>
    <t/>
  </si>
  <si>
    <t>21000, Split</t>
  </si>
  <si>
    <t>BROJ KONTA</t>
  </si>
  <si>
    <t>PLANIRANO</t>
  </si>
  <si>
    <t>REALIZIRANO</t>
  </si>
  <si>
    <t>SVEUKUPNO RASHODI / IZDACI</t>
  </si>
  <si>
    <t>Korisnik  K014</t>
  </si>
  <si>
    <t>OSNOVNO ŠKOLSKO OBRAZOVANJE</t>
  </si>
  <si>
    <t>3211</t>
  </si>
  <si>
    <t>Službena putovanja</t>
  </si>
  <si>
    <t>3213</t>
  </si>
  <si>
    <t>3221</t>
  </si>
  <si>
    <t>Uredski materijal i ostali materijalni rashodi</t>
  </si>
  <si>
    <t>3223</t>
  </si>
  <si>
    <t>3224</t>
  </si>
  <si>
    <t>Materijal i dijelovi za tekuće i investicijsko održavanje</t>
  </si>
  <si>
    <t>3225</t>
  </si>
  <si>
    <t>Sitni inventar i autogume</t>
  </si>
  <si>
    <t>3227</t>
  </si>
  <si>
    <t>3231</t>
  </si>
  <si>
    <t>Usluge telefona, interneta, pošte i prijevoza</t>
  </si>
  <si>
    <t>3232</t>
  </si>
  <si>
    <t>Usluge tekućeg i investicijskog 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</si>
  <si>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</si>
  <si>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</si>
  <si>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</si>
  <si>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</si>
  <si>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</si>
  <si>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</si>
  <si>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</si>
  <si>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</si>
  <si>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</si>
  <si>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</si>
  <si>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</si>
  <si>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</si>
  <si>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</si>
  <si>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</si>
  <si>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3294</t>
  </si>
  <si>
    <t>Članarine i norme</t>
  </si>
  <si>
    <t>3295</t>
  </si>
  <si>
    <t>3299</t>
  </si>
  <si>
    <t>4221</t>
  </si>
  <si>
    <t>Izvor  1.1.1.</t>
  </si>
  <si>
    <t>3111</t>
  </si>
  <si>
    <t>Plaće za redovan rad</t>
  </si>
  <si>
    <t>3121</t>
  </si>
  <si>
    <t>Izvor  4.3.1.</t>
  </si>
  <si>
    <t>3132</t>
  </si>
  <si>
    <t>3212</t>
  </si>
  <si>
    <t>Naknade za prijevoz, za rad na terenu i odvojeni život</t>
  </si>
  <si>
    <t>3222</t>
  </si>
  <si>
    <t>Izvor  3.1.1.</t>
  </si>
  <si>
    <t>Rashodi za donacije, kazne, naknade šteta i kapitalne pomoći</t>
  </si>
  <si>
    <t>3812</t>
  </si>
  <si>
    <t>Tekuće donacije u naravi</t>
  </si>
  <si>
    <t>MANIFESTACIJE ODGOJA I ŠKOLSTVA</t>
  </si>
  <si>
    <t>3722</t>
  </si>
  <si>
    <t>Naknade građanima i kućanstvima u naravi</t>
  </si>
  <si>
    <t>4241</t>
  </si>
  <si>
    <t>HITNE INTERVENCIJE</t>
  </si>
  <si>
    <t>EU PROJEKT "S POMOĆNIKOM MOGU BOLJE 7"</t>
  </si>
  <si>
    <t>3214</t>
  </si>
  <si>
    <t>Ostale naknade troškova zaposlenima</t>
  </si>
  <si>
    <t>Izvještaj o korištenju sredstava Europske unije</t>
  </si>
  <si>
    <t>Osnovna škola Kman - Kocunar nema sklopljenih ugovora o zaduživanju na domaćem i stranom tržištu novca i kapitala.</t>
  </si>
  <si>
    <t>Izvještaj o danim zajmovima i potraživanjima po danim zajmovima</t>
  </si>
  <si>
    <t>Osnovna škola Kman - Kocunar nema danih zajmova niti potraživanja za dane zajmove.</t>
  </si>
  <si>
    <t>Izvještaj o stanju potraživanja i dospjelih obveza te o stanju potencijalnih obveza po osnovi sudskih sporova</t>
  </si>
  <si>
    <t>potraživanja za naknade koje se refundiraju</t>
  </si>
  <si>
    <t>ostali nespomenuti prihodi</t>
  </si>
  <si>
    <t>potraživanja za prihode od pruženih usluga</t>
  </si>
  <si>
    <t>Ukupno potraživanja</t>
  </si>
  <si>
    <t>potraživanja za pomoći proračunskim korisnicima iz proračuna 
koji im nije nadležan</t>
  </si>
  <si>
    <t>Stanje žiro računa</t>
  </si>
  <si>
    <t>Stanje blagajne</t>
  </si>
  <si>
    <t>Ukupno stanje novčanih sredstava</t>
  </si>
  <si>
    <t>1.1.2025.</t>
  </si>
  <si>
    <t>30.6.2025.</t>
  </si>
  <si>
    <t>Kapitalne pomoći iz državnog proračuna proračunskim korisnicima proračuna JLP(R)S</t>
  </si>
  <si>
    <t>Prihodi od prodaje proizvoda i robe te pruženih usluga, prihodi od donacija i povrati po protestiranim jamstvima</t>
  </si>
  <si>
    <t>PLAN 2026</t>
  </si>
  <si>
    <t>REALIZACIJA 2026</t>
  </si>
  <si>
    <t>IZVRŠENJE 2025</t>
  </si>
  <si>
    <t>OSTVARENO 2026</t>
  </si>
  <si>
    <t>OSTVARENO 2025 (1)</t>
  </si>
  <si>
    <t>PLAN 2026 (2)</t>
  </si>
  <si>
    <t>OSTVARENO 2026 (3)</t>
  </si>
  <si>
    <t>PLANIRANO 2026 (2)</t>
  </si>
  <si>
    <t>POSEBNI IZVJEŠTAJI 30.6.2026.</t>
  </si>
  <si>
    <t>POSEBNI DIO  - PROGRAMSKA KLASIFIKACIJA RASHODA 30.6.2026.</t>
  </si>
  <si>
    <t>Glavni program C02</t>
  </si>
  <si>
    <t>Program 1500</t>
  </si>
  <si>
    <t>Aktivnost A150001</t>
  </si>
  <si>
    <t>Izvor  5.0.112</t>
  </si>
  <si>
    <t>POMKOĆI IZ DRŽAVNOG PRORAČUNA KROZ OPĆE PRIHODE I PRIMITKE - GRAD</t>
  </si>
  <si>
    <t>Kapitalni projekt K150001</t>
  </si>
  <si>
    <t>Program 1501</t>
  </si>
  <si>
    <t>Aktivnost A150101</t>
  </si>
  <si>
    <t>Aktivnost A150103</t>
  </si>
  <si>
    <t>Izvor  5.0.111</t>
  </si>
  <si>
    <t>POMOĆI IZ DRŽAVNOG PRORAČUNA KROZ OPĆE PRIHODE I PRIMITKE -PK</t>
  </si>
  <si>
    <t>Izvor  5.2.11.</t>
  </si>
  <si>
    <t>Naknade za rad predstavničkih i izvrših tijela, povjerenstava i slično</t>
  </si>
  <si>
    <t>Aktivnost A150104</t>
  </si>
  <si>
    <t>Aktivnost A150105</t>
  </si>
  <si>
    <t>Aktivnost A150107</t>
  </si>
  <si>
    <t>Aktivnost A150108</t>
  </si>
  <si>
    <t>SUSTAV VIDEO NADZORA</t>
  </si>
  <si>
    <t>Aktivnost A150109</t>
  </si>
  <si>
    <t>Aktivnost A150110</t>
  </si>
  <si>
    <t>Aktivnost A150111</t>
  </si>
  <si>
    <t>ODRŽAVANJE OBJEKATA OŠ</t>
  </si>
  <si>
    <t>Aktivnost A150113</t>
  </si>
  <si>
    <t>reprezentacija</t>
  </si>
  <si>
    <t>knjige</t>
  </si>
  <si>
    <t>Aktivnost A150114</t>
  </si>
  <si>
    <t>Kapitalni projekt K150101</t>
  </si>
  <si>
    <t>Tekući projekt T150101</t>
  </si>
  <si>
    <t>Tekući projekt T150104</t>
  </si>
  <si>
    <t>Izvor  5.0.12112</t>
  </si>
  <si>
    <t>POMOĆ.DRŽ.PROR.NAC.SUF.EU PROJ-PREDFIN.OPĆI PRIHODI I  PRIMICI - GRAD</t>
  </si>
  <si>
    <t>Aktivnost A150201</t>
  </si>
  <si>
    <t>Program 1502</t>
  </si>
  <si>
    <t>Izvor  5.0.111.</t>
  </si>
  <si>
    <t>Izvor 5.0.111</t>
  </si>
  <si>
    <t>Izvor 5.2.11</t>
  </si>
  <si>
    <t>Izvor 5.0.12.112</t>
  </si>
  <si>
    <t>Osnovna škola Kman - Kocunar u 2026. ne koristi sredstva Europske unije.</t>
  </si>
  <si>
    <t>Izvještaj o zaduživanju na domaćem i stranom tržištu novca i kapitala u 2026. godini</t>
  </si>
  <si>
    <t xml:space="preserve">Osnovna škola Kman - Kocunar u 2026. nema dospijelih obveza </t>
  </si>
  <si>
    <t>Ustanova na dan 30. lipnja 2026. godine nema evidentiranih postupaka koji bi rezultirali potencijalnim obavezama po osnovi sudskih sporova.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</si>
</sst>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1A]#,##0.00;\-\ #,##0.00"/>
    <numFmt numFmtId="165" formatCode="#,##0.00_ ;\-#,##0.00\ "/>
    <numFmt numFmtId="166" formatCode="[$-1041A]h:mm"/>
    <numFmt numFmtId="167" formatCode="[$-1041A]d\.m\.yyyy\."/>
    <numFmt numFmtId="168" formatCode="dd\.mm\.yyyy"/>
  </numFmts>
  <fonts count="8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CC3EB"/>
        <bgColor indexed="0"/>
      </patternFill>
    </fill>
    <fill>
      <patternFill patternType="solid">
        <fgColor rgb="FFCCC3E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165" fontId="0" fillId="0" borderId="0" xfId="0" applyNumberFormat="1"/>
    <xf numFmtId="4" fontId="0" fillId="0" borderId="0" xfId="0" applyNumberFormat="1"/>
    <xf numFmtId="10" fontId="0" fillId="0" borderId="0" xfId="0" applyNumberFormat="1"/>
    <xf numFmtId="4" fontId="0" fillId="0" borderId="0" xfId="0" applyNumberFormat="1" applyAlignment="1">
      <alignment horizontal="right"/>
    </xf>
    <xf numFmtId="0" fontId="0" fillId="0" borderId="0" xfId="0"/>
    <xf numFmtId="0" fontId="0" fillId="0" borderId="0" xfId="0" applyAlignment="1">
      <alignment horizontal="right"/>
    </xf>
    <xf numFmtId="168" fontId="0" fillId="0" borderId="0" xfId="0" applyNumberFormat="1" applyAlignment="1">
      <alignment horizontal="left"/>
    </xf>
    <xf numFmtId="0" fontId="1" fillId="0" borderId="0" xfId="0" applyFont="1"/>
    <xf numFmtId="4" fontId="2" fillId="4" borderId="0" xfId="0" applyNumberFormat="1" applyFont="1" applyFill="1"/>
    <xf numFmtId="4" fontId="3" fillId="5" borderId="0" xfId="0" applyNumberFormat="1" applyFont="1" applyFill="1"/>
    <xf numFmtId="4" fontId="3" fillId="6" borderId="0" xfId="0" applyNumberFormat="1" applyFont="1" applyFill="1"/>
    <xf numFmtId="4" fontId="3" fillId="7" borderId="0" xfId="0" applyNumberFormat="1" applyFont="1" applyFill="1"/>
    <xf numFmtId="4" fontId="3" fillId="8" borderId="0" xfId="0" applyNumberFormat="1" applyFont="1" applyFill="1"/>
    <xf numFmtId="0" fontId="1" fillId="0" borderId="0" xfId="0" applyFont="1" applyAlignment="1">
      <alignment horizontal="right"/>
    </xf>
    <xf numFmtId="0" fontId="4" fillId="2" borderId="0" xfId="0" applyFont="1" applyFill="1"/>
    <xf numFmtId="0" fontId="4" fillId="2" borderId="0" xfId="0" applyFont="1" applyFill="1" applyAlignment="1" applyProtection="1">
      <alignment horizontal="right" vertical="top" wrapText="1" readingOrder="1"/>
      <protection locked="0"/>
    </xf>
    <xf numFmtId="0" fontId="4" fillId="2" borderId="1" xfId="0" applyFont="1" applyFill="1" applyBorder="1" applyAlignment="1" applyProtection="1">
      <alignment horizontal="right" vertical="top" wrapText="1" readingOrder="1"/>
      <protection locked="0"/>
    </xf>
    <xf numFmtId="164" fontId="4" fillId="3" borderId="1" xfId="0" applyNumberFormat="1" applyFont="1" applyFill="1" applyBorder="1" applyAlignment="1" applyProtection="1">
      <alignment vertical="top" wrapText="1" readingOrder="1"/>
      <protection locked="0"/>
    </xf>
    <xf numFmtId="164" fontId="5" fillId="9" borderId="1" xfId="0" applyNumberFormat="1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center" vertical="center" wrapText="1" readingOrder="1"/>
      <protection locked="0"/>
    </xf>
    <xf numFmtId="0" fontId="5" fillId="9" borderId="1" xfId="0" applyFont="1" applyFill="1" applyBorder="1" applyAlignment="1" applyProtection="1">
      <alignment vertical="center" wrapText="1" readingOrder="1"/>
      <protection locked="0"/>
    </xf>
    <xf numFmtId="164" fontId="5" fillId="9" borderId="1" xfId="0" applyNumberFormat="1" applyFont="1" applyFill="1" applyBorder="1" applyAlignment="1" applyProtection="1">
      <alignment horizontal="right" vertical="center" wrapText="1" readingOrder="1"/>
      <protection locked="0"/>
    </xf>
    <xf numFmtId="4" fontId="5" fillId="9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4" fillId="3" borderId="1" xfId="0" applyFont="1" applyFill="1" applyBorder="1" applyAlignment="1" applyProtection="1">
      <alignment vertical="center" wrapText="1" readingOrder="1"/>
      <protection locked="0"/>
    </xf>
    <xf numFmtId="164" fontId="4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" fontId="6" fillId="0" borderId="1" xfId="0" applyNumberFormat="1" applyFont="1" applyBorder="1"/>
    <xf numFmtId="0" fontId="6" fillId="0" borderId="0" xfId="0" applyFont="1"/>
    <xf numFmtId="0" fontId="5" fillId="3" borderId="1" xfId="0" applyFont="1" applyFill="1" applyBorder="1" applyAlignment="1" applyProtection="1">
      <alignment vertical="center" wrapText="1" readingOrder="1"/>
      <protection locked="0"/>
    </xf>
    <xf numFmtId="164" fontId="5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" fontId="7" fillId="0" borderId="1" xfId="0" applyNumberFormat="1" applyFont="1" applyBorder="1"/>
    <xf numFmtId="4" fontId="7" fillId="0" borderId="1" xfId="0" applyNumberFormat="1" applyFont="1" applyBorder="1" applyAlignment="1">
      <alignment vertical="center"/>
    </xf>
    <xf numFmtId="0" fontId="4" fillId="3" borderId="1" xfId="0" applyFont="1" applyFill="1" applyBorder="1" applyAlignment="1" applyProtection="1">
      <alignment horizontal="left" vertical="center" wrapText="1" readingOrder="1"/>
      <protection locked="0"/>
    </xf>
    <xf numFmtId="4" fontId="6" fillId="0" borderId="1" xfId="0" applyNumberFormat="1" applyFont="1" applyBorder="1" applyAlignment="1">
      <alignment vertical="center"/>
    </xf>
    <xf numFmtId="4" fontId="7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/>
    <xf numFmtId="0" fontId="5" fillId="10" borderId="1" xfId="0" applyFont="1" applyFill="1" applyBorder="1"/>
    <xf numFmtId="166" fontId="4" fillId="2" borderId="0" xfId="0" applyNumberFormat="1" applyFont="1" applyFill="1" applyAlignment="1" applyProtection="1">
      <alignment horizontal="left" vertical="top" wrapText="1" readingOrder="1"/>
      <protection locked="0"/>
    </xf>
    <xf numFmtId="0" fontId="0" fillId="0" borderId="0" xfId="0"/>
    <xf numFmtId="0" fontId="6" fillId="0" borderId="0" xfId="0" applyFont="1" applyAlignment="1">
      <alignment horizontal="right"/>
    </xf>
    <xf numFmtId="0" fontId="7" fillId="0" borderId="0" xfId="0" applyFont="1"/>
    <xf numFmtId="4" fontId="6" fillId="0" borderId="0" xfId="0" applyNumberFormat="1" applyFont="1"/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164" fontId="4" fillId="3" borderId="1" xfId="0" applyNumberFormat="1" applyFont="1" applyFill="1" applyBorder="1" applyAlignment="1" applyProtection="1">
      <alignment vertical="top" wrapText="1" readingOrder="1"/>
      <protection locked="0"/>
    </xf>
    <xf numFmtId="164" fontId="5" fillId="9" borderId="1" xfId="0" applyNumberFormat="1" applyFont="1" applyFill="1" applyBorder="1" applyAlignment="1" applyProtection="1">
      <alignment vertical="top" wrapText="1" readingOrder="1"/>
      <protection locked="0"/>
    </xf>
    <xf numFmtId="4" fontId="6" fillId="0" borderId="0" xfId="0" applyNumberFormat="1" applyFont="1" applyAlignment="1">
      <alignment horizontal="right"/>
    </xf>
    <xf numFmtId="0" fontId="0" fillId="0" borderId="0" xfId="0"/>
    <xf numFmtId="0" fontId="0" fillId="0" borderId="0" xfId="0" applyAlignment="1">
      <alignment horizontal="left"/>
    </xf>
    <xf numFmtId="4" fontId="3" fillId="8" borderId="0" xfId="0" applyNumberFormat="1" applyFont="1" applyFill="1" applyAlignment="1">
      <alignment horizontal="right"/>
    </xf>
    <xf numFmtId="4" fontId="3" fillId="7" borderId="0" xfId="0" applyNumberFormat="1" applyFont="1" applyFill="1" applyAlignment="1">
      <alignment horizontal="right"/>
    </xf>
    <xf numFmtId="0" fontId="0" fillId="0" borderId="0" xfId="0" applyNumberFormat="1"/>
    <xf numFmtId="164" fontId="0" fillId="0" borderId="0" xfId="0" applyNumberFormat="1"/>
    <xf numFmtId="0" fontId="4" fillId="3" borderId="2" xfId="0" applyFont="1" applyFill="1" applyBorder="1" applyAlignment="1" applyProtection="1">
      <alignment horizontal="left" vertical="center" wrapText="1" readingOrder="1"/>
      <protection locked="0"/>
    </xf>
    <xf numFmtId="0" fontId="4" fillId="3" borderId="3" xfId="0" applyFont="1" applyFill="1" applyBorder="1" applyAlignment="1" applyProtection="1">
      <alignment horizontal="left" vertical="center" wrapText="1" readingOrder="1"/>
      <protection locked="0"/>
    </xf>
    <xf numFmtId="0" fontId="4" fillId="3" borderId="4" xfId="0" applyFont="1" applyFill="1" applyBorder="1" applyAlignment="1" applyProtection="1">
      <alignment horizontal="left" vertical="center" wrapText="1" readingOrder="1"/>
      <protection locked="0"/>
    </xf>
    <xf numFmtId="0" fontId="4" fillId="3" borderId="2" xfId="0" applyFont="1" applyFill="1" applyBorder="1" applyAlignment="1" applyProtection="1">
      <alignment horizontal="center" vertical="center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4" xfId="0" applyFont="1" applyFill="1" applyBorder="1" applyAlignment="1" applyProtection="1">
      <alignment horizontal="center" vertical="center" wrapText="1" readingOrder="1"/>
      <protection locked="0"/>
    </xf>
    <xf numFmtId="0" fontId="5" fillId="9" borderId="2" xfId="0" applyFont="1" applyFill="1" applyBorder="1" applyAlignment="1" applyProtection="1">
      <alignment horizontal="left" vertical="center" wrapText="1" readingOrder="1"/>
      <protection locked="0"/>
    </xf>
    <xf numFmtId="0" fontId="5" fillId="9" borderId="3" xfId="0" applyFont="1" applyFill="1" applyBorder="1" applyAlignment="1" applyProtection="1">
      <alignment horizontal="left" vertical="center" wrapText="1" readingOrder="1"/>
      <protection locked="0"/>
    </xf>
    <xf numFmtId="0" fontId="5" fillId="9" borderId="4" xfId="0" applyFont="1" applyFill="1" applyBorder="1" applyAlignment="1" applyProtection="1">
      <alignment horizontal="left" vertical="center" wrapText="1" readingOrder="1"/>
      <protection locked="0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 applyProtection="1">
      <alignment vertical="top" wrapText="1" readingOrder="1"/>
      <protection locked="0"/>
    </xf>
    <xf numFmtId="0" fontId="4" fillId="2" borderId="0" xfId="0" applyFont="1" applyFill="1"/>
    <xf numFmtId="0" fontId="5" fillId="2" borderId="0" xfId="0" applyFont="1" applyFill="1" applyAlignment="1" applyProtection="1">
      <alignment horizontal="center" vertical="top" wrapText="1" readingOrder="1"/>
      <protection locked="0"/>
    </xf>
    <xf numFmtId="0" fontId="4" fillId="3" borderId="1" xfId="0" applyFont="1" applyFill="1" applyBorder="1" applyAlignment="1" applyProtection="1">
      <alignment horizontal="center" vertical="center" wrapText="1" readingOrder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center" wrapText="1" readingOrder="1"/>
      <protection locked="0"/>
    </xf>
    <xf numFmtId="0" fontId="5" fillId="2" borderId="1" xfId="0" applyFont="1" applyFill="1" applyBorder="1"/>
    <xf numFmtId="0" fontId="4" fillId="3" borderId="1" xfId="0" applyFont="1" applyFill="1" applyBorder="1" applyAlignment="1" applyProtection="1">
      <alignment vertical="center" wrapText="1" readingOrder="1"/>
      <protection locked="0"/>
    </xf>
    <xf numFmtId="0" fontId="4" fillId="2" borderId="1" xfId="0" applyFont="1" applyFill="1" applyBorder="1"/>
    <xf numFmtId="0" fontId="4" fillId="3" borderId="1" xfId="0" applyFont="1" applyFill="1" applyBorder="1" applyAlignment="1" applyProtection="1">
      <alignment horizontal="left" vertical="center" wrapText="1" readingOrder="1"/>
      <protection locked="0"/>
    </xf>
    <xf numFmtId="0" fontId="4" fillId="2" borderId="1" xfId="0" applyFont="1" applyFill="1" applyBorder="1" applyAlignment="1">
      <alignment horizontal="left"/>
    </xf>
    <xf numFmtId="0" fontId="5" fillId="9" borderId="1" xfId="0" applyFont="1" applyFill="1" applyBorder="1" applyAlignment="1" applyProtection="1">
      <alignment vertical="center" wrapText="1" readingOrder="1"/>
      <protection locked="0"/>
    </xf>
    <xf numFmtId="0" fontId="5" fillId="10" borderId="1" xfId="0" applyFont="1" applyFill="1" applyBorder="1"/>
    <xf numFmtId="0" fontId="4" fillId="3" borderId="1" xfId="0" applyFont="1" applyFill="1" applyBorder="1" applyAlignment="1" applyProtection="1">
      <alignment vertical="top" wrapText="1" readingOrder="1"/>
      <protection locked="0"/>
    </xf>
    <xf numFmtId="164" fontId="4" fillId="3" borderId="1" xfId="0" applyNumberFormat="1" applyFont="1" applyFill="1" applyBorder="1" applyAlignment="1" applyProtection="1">
      <alignment vertical="top" wrapText="1" readingOrder="1"/>
      <protection locked="0"/>
    </xf>
    <xf numFmtId="167" fontId="4" fillId="2" borderId="0" xfId="0" applyNumberFormat="1" applyFont="1" applyFill="1" applyAlignment="1" applyProtection="1">
      <alignment horizontal="left" vertical="top" wrapText="1" readingOrder="1"/>
      <protection locked="0"/>
    </xf>
    <xf numFmtId="166" fontId="4" fillId="2" borderId="0" xfId="0" applyNumberFormat="1" applyFont="1" applyFill="1" applyAlignment="1" applyProtection="1">
      <alignment horizontal="left" vertical="top" wrapText="1" readingOrder="1"/>
      <protection locked="0"/>
    </xf>
    <xf numFmtId="0" fontId="4" fillId="2" borderId="1" xfId="0" applyFont="1" applyFill="1" applyBorder="1" applyAlignment="1" applyProtection="1">
      <alignment horizontal="right" vertical="top" wrapText="1" readingOrder="1"/>
      <protection locked="0"/>
    </xf>
    <xf numFmtId="0" fontId="5" fillId="9" borderId="1" xfId="0" applyFont="1" applyFill="1" applyBorder="1" applyAlignment="1" applyProtection="1">
      <alignment vertical="top" wrapText="1" readingOrder="1"/>
      <protection locked="0"/>
    </xf>
    <xf numFmtId="0" fontId="4" fillId="10" borderId="1" xfId="0" applyFont="1" applyFill="1" applyBorder="1"/>
    <xf numFmtId="164" fontId="5" fillId="9" borderId="1" xfId="0" applyNumberFormat="1" applyFont="1" applyFill="1" applyBorder="1" applyAlignment="1" applyProtection="1">
      <alignment vertical="top" wrapText="1" readingOrder="1"/>
      <protection locked="0"/>
    </xf>
    <xf numFmtId="0" fontId="4" fillId="2" borderId="2" xfId="0" applyFont="1" applyFill="1" applyBorder="1" applyAlignment="1" applyProtection="1">
      <alignment horizontal="center" vertical="top" wrapText="1" readingOrder="1"/>
      <protection locked="0"/>
    </xf>
    <xf numFmtId="0" fontId="4" fillId="2" borderId="3" xfId="0" applyFont="1" applyFill="1" applyBorder="1" applyAlignment="1" applyProtection="1">
      <alignment horizontal="center" vertical="top" wrapText="1" readingOrder="1"/>
      <protection locked="0"/>
    </xf>
    <xf numFmtId="0" fontId="4" fillId="2" borderId="4" xfId="0" applyFont="1" applyFill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CCC3EB"/>
      <color rgb="FFD9C1ED"/>
      <color rgb="FFC39DE3"/>
      <color rgb="FFAF7CDA"/>
      <color rgb="FFD2B4EA"/>
      <color rgb="FFACEBF2"/>
      <color rgb="FF6ADC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workbookViewId="0">
      <selection activeCell="O12" sqref="O12"/>
    </sheetView>
  </sheetViews>
  <sheetFormatPr defaultRowHeight="14.25"/>
  <cols>
    <col min="1" max="1" width="4.625" customWidth="1"/>
    <col min="2" max="2" width="14.25" customWidth="1"/>
    <col min="3" max="3" width="6.25" customWidth="1"/>
    <col min="4" max="4" width="4" customWidth="1"/>
    <col min="5" max="5" width="4.875" customWidth="1"/>
    <col min="6" max="6" width="5.25" customWidth="1"/>
    <col min="7" max="7" width="2" customWidth="1"/>
    <col min="8" max="8" width="10.75" customWidth="1"/>
    <col min="9" max="9" width="12.125" customWidth="1"/>
    <col min="10" max="10" width="12" customWidth="1"/>
    <col min="11" max="11" width="0" hidden="1" customWidth="1"/>
    <col min="12" max="13" width="10.625" customWidth="1"/>
    <col min="15" max="15" width="10.125" bestFit="1" customWidth="1"/>
    <col min="17" max="17" width="11.875" bestFit="1" customWidth="1"/>
  </cols>
  <sheetData>
    <row r="1" spans="1:17" ht="16.5">
      <c r="A1" s="64" t="s">
        <v>24</v>
      </c>
      <c r="B1" s="65"/>
      <c r="C1" s="65"/>
      <c r="D1" s="65"/>
      <c r="E1" s="65"/>
      <c r="F1" s="65"/>
      <c r="G1" s="15"/>
      <c r="H1" s="15"/>
      <c r="I1" s="15"/>
      <c r="J1" s="15"/>
      <c r="K1" s="15"/>
      <c r="L1" s="15"/>
      <c r="M1" s="27"/>
    </row>
    <row r="2" spans="1:17" ht="16.5">
      <c r="A2" s="64" t="s">
        <v>166</v>
      </c>
      <c r="B2" s="65"/>
      <c r="C2" s="65"/>
      <c r="D2" s="65"/>
      <c r="E2" s="15"/>
      <c r="F2" s="15"/>
      <c r="G2" s="15"/>
      <c r="H2" s="15"/>
      <c r="I2" s="15"/>
      <c r="J2" s="15"/>
      <c r="K2" s="15"/>
      <c r="L2" s="15"/>
      <c r="M2" s="27"/>
    </row>
    <row r="3" spans="1:17" ht="16.5">
      <c r="A3" s="64" t="s">
        <v>145</v>
      </c>
      <c r="B3" s="65"/>
      <c r="C3" s="65"/>
      <c r="D3" s="65"/>
      <c r="E3" s="15"/>
      <c r="F3" s="15"/>
      <c r="G3" s="15"/>
      <c r="H3" s="15"/>
      <c r="I3" s="15"/>
      <c r="J3" s="15"/>
      <c r="K3" s="15"/>
      <c r="L3" s="15"/>
      <c r="M3" s="27"/>
    </row>
    <row r="4" spans="1:17" ht="16.5">
      <c r="A4" s="64" t="s">
        <v>26</v>
      </c>
      <c r="B4" s="65"/>
      <c r="C4" s="65"/>
      <c r="D4" s="15"/>
      <c r="E4" s="15"/>
      <c r="F4" s="15"/>
      <c r="G4" s="15"/>
      <c r="H4" s="15"/>
      <c r="I4" s="15"/>
      <c r="J4" s="15"/>
      <c r="K4" s="15"/>
      <c r="L4" s="15"/>
      <c r="M4" s="27"/>
    </row>
    <row r="5" spans="1:17" ht="16.5">
      <c r="A5" s="66" t="s">
        <v>0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17" ht="16.5">
      <c r="A6" s="63" t="s">
        <v>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</row>
    <row r="7" spans="1:17" ht="16.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7" ht="33">
      <c r="A8" s="67" t="s">
        <v>2</v>
      </c>
      <c r="B8" s="68"/>
      <c r="C8" s="68"/>
      <c r="D8" s="68"/>
      <c r="E8" s="68"/>
      <c r="F8" s="68"/>
      <c r="G8" s="68"/>
      <c r="H8" s="20" t="s">
        <v>176</v>
      </c>
      <c r="I8" s="20" t="s">
        <v>260</v>
      </c>
      <c r="J8" s="20" t="s">
        <v>261</v>
      </c>
      <c r="K8" s="36"/>
      <c r="L8" s="20" t="s">
        <v>3</v>
      </c>
      <c r="M8" s="20" t="s">
        <v>3</v>
      </c>
    </row>
    <row r="9" spans="1:17" ht="16.5">
      <c r="A9" s="20" t="s">
        <v>4</v>
      </c>
      <c r="B9" s="57" t="s">
        <v>5</v>
      </c>
      <c r="C9" s="58"/>
      <c r="D9" s="58"/>
      <c r="E9" s="58"/>
      <c r="F9" s="58"/>
      <c r="G9" s="59"/>
      <c r="H9" s="20" t="s">
        <v>6</v>
      </c>
      <c r="I9" s="20" t="s">
        <v>7</v>
      </c>
      <c r="J9" s="20" t="s">
        <v>8</v>
      </c>
      <c r="K9" s="36"/>
      <c r="L9" s="20" t="s">
        <v>9</v>
      </c>
      <c r="M9" s="20" t="s">
        <v>10</v>
      </c>
    </row>
    <row r="10" spans="1:17" ht="15" customHeight="1">
      <c r="A10" s="21"/>
      <c r="B10" s="60" t="s">
        <v>11</v>
      </c>
      <c r="C10" s="61"/>
      <c r="D10" s="61"/>
      <c r="E10" s="61"/>
      <c r="F10" s="61"/>
      <c r="G10" s="62"/>
      <c r="H10" s="22">
        <v>1090376.6599999999</v>
      </c>
      <c r="I10" s="22">
        <v>2339089</v>
      </c>
      <c r="J10" s="22">
        <v>1211973.6299999999</v>
      </c>
      <c r="K10" s="37"/>
      <c r="L10" s="22">
        <f>J10/H10*100</f>
        <v>111.15183169823169</v>
      </c>
      <c r="M10" s="22">
        <f>J10/I10*100</f>
        <v>51.813916871055355</v>
      </c>
      <c r="O10" s="3"/>
      <c r="Q10" s="1"/>
    </row>
    <row r="11" spans="1:17" ht="16.5">
      <c r="A11" s="24" t="s">
        <v>12</v>
      </c>
      <c r="B11" s="54" t="s">
        <v>13</v>
      </c>
      <c r="C11" s="55"/>
      <c r="D11" s="55"/>
      <c r="E11" s="55"/>
      <c r="F11" s="55"/>
      <c r="G11" s="56"/>
      <c r="H11" s="25">
        <v>1090376.6599999999</v>
      </c>
      <c r="I11" s="25">
        <v>2339089</v>
      </c>
      <c r="J11" s="25">
        <v>1211973.6299999999</v>
      </c>
      <c r="K11" s="36"/>
      <c r="L11" s="25">
        <f>J11/H11*100</f>
        <v>111.15183169823169</v>
      </c>
      <c r="M11" s="25">
        <f>J11/I11*100</f>
        <v>51.813916871055355</v>
      </c>
    </row>
    <row r="12" spans="1:17" ht="12.75" customHeight="1">
      <c r="A12" s="32">
        <v>7</v>
      </c>
      <c r="B12" s="54" t="s">
        <v>171</v>
      </c>
      <c r="C12" s="55"/>
      <c r="D12" s="55"/>
      <c r="E12" s="55"/>
      <c r="F12" s="55"/>
      <c r="G12" s="56"/>
      <c r="H12" s="25">
        <v>0</v>
      </c>
      <c r="I12" s="25">
        <v>0</v>
      </c>
      <c r="J12" s="25">
        <v>0</v>
      </c>
      <c r="K12" s="36"/>
      <c r="L12" s="25">
        <v>0</v>
      </c>
      <c r="M12" s="25">
        <v>0</v>
      </c>
    </row>
    <row r="13" spans="1:17" ht="15" customHeight="1">
      <c r="A13" s="21"/>
      <c r="B13" s="60" t="s">
        <v>14</v>
      </c>
      <c r="C13" s="61"/>
      <c r="D13" s="61"/>
      <c r="E13" s="61"/>
      <c r="F13" s="61"/>
      <c r="G13" s="62"/>
      <c r="H13" s="22">
        <f>H14+H15</f>
        <v>1225855.3599999999</v>
      </c>
      <c r="I13" s="22">
        <v>2339089</v>
      </c>
      <c r="J13" s="22">
        <v>1178554.49</v>
      </c>
      <c r="K13" s="37"/>
      <c r="L13" s="22">
        <f>J13/H13*100</f>
        <v>96.141398769916876</v>
      </c>
      <c r="M13" s="22">
        <f>J13/I13*100</f>
        <v>50.38519226929801</v>
      </c>
      <c r="Q13" s="1"/>
    </row>
    <row r="14" spans="1:17" ht="15" customHeight="1">
      <c r="A14" s="24" t="s">
        <v>15</v>
      </c>
      <c r="B14" s="54" t="s">
        <v>16</v>
      </c>
      <c r="C14" s="55"/>
      <c r="D14" s="55"/>
      <c r="E14" s="55"/>
      <c r="F14" s="55"/>
      <c r="G14" s="56"/>
      <c r="H14" s="25">
        <v>1219526.92</v>
      </c>
      <c r="I14" s="25">
        <v>2297914</v>
      </c>
      <c r="J14" s="25">
        <v>1176330.74</v>
      </c>
      <c r="K14" s="36"/>
      <c r="L14" s="25">
        <f>J14/H14*100</f>
        <v>96.457956008055973</v>
      </c>
      <c r="M14" s="25">
        <f>J14/I14*100</f>
        <v>51.19124301431647</v>
      </c>
    </row>
    <row r="15" spans="1:17" ht="15" customHeight="1">
      <c r="A15" s="24" t="s">
        <v>17</v>
      </c>
      <c r="B15" s="54" t="s">
        <v>18</v>
      </c>
      <c r="C15" s="55"/>
      <c r="D15" s="55"/>
      <c r="E15" s="55"/>
      <c r="F15" s="55"/>
      <c r="G15" s="56"/>
      <c r="H15" s="25">
        <v>6328.44</v>
      </c>
      <c r="I15" s="25">
        <v>41175</v>
      </c>
      <c r="J15" s="25">
        <v>2223.75</v>
      </c>
      <c r="K15" s="36"/>
      <c r="L15" s="25">
        <f>J15/H15*100</f>
        <v>35.138991599825552</v>
      </c>
      <c r="M15" s="25">
        <f>J15/I15*100</f>
        <v>5.4007285974499091</v>
      </c>
    </row>
    <row r="16" spans="1:17" ht="16.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 ht="16.5">
      <c r="A17" s="63" t="s">
        <v>19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</row>
    <row r="18" spans="1:13" ht="16.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ht="27" customHeight="1">
      <c r="A19" s="57" t="s">
        <v>20</v>
      </c>
      <c r="B19" s="58"/>
      <c r="C19" s="58"/>
      <c r="D19" s="58"/>
      <c r="E19" s="58"/>
      <c r="F19" s="58"/>
      <c r="G19" s="59"/>
      <c r="H19" s="20" t="s">
        <v>176</v>
      </c>
      <c r="I19" s="20" t="s">
        <v>260</v>
      </c>
      <c r="J19" s="20" t="s">
        <v>261</v>
      </c>
      <c r="K19" s="36"/>
      <c r="L19" s="20" t="s">
        <v>3</v>
      </c>
      <c r="M19" s="20" t="s">
        <v>3</v>
      </c>
    </row>
    <row r="20" spans="1:13" ht="16.5">
      <c r="A20" s="20" t="s">
        <v>4</v>
      </c>
      <c r="B20" s="57" t="s">
        <v>5</v>
      </c>
      <c r="C20" s="58"/>
      <c r="D20" s="58"/>
      <c r="E20" s="58"/>
      <c r="F20" s="58"/>
      <c r="G20" s="59"/>
      <c r="H20" s="20" t="s">
        <v>6</v>
      </c>
      <c r="I20" s="20" t="s">
        <v>7</v>
      </c>
      <c r="J20" s="20" t="s">
        <v>8</v>
      </c>
      <c r="K20" s="36"/>
      <c r="L20" s="20" t="s">
        <v>9</v>
      </c>
      <c r="M20" s="20" t="s">
        <v>10</v>
      </c>
    </row>
    <row r="21" spans="1:13" ht="15" customHeight="1">
      <c r="A21" s="32">
        <v>8</v>
      </c>
      <c r="B21" s="54" t="s">
        <v>21</v>
      </c>
      <c r="C21" s="55"/>
      <c r="D21" s="55"/>
      <c r="E21" s="55"/>
      <c r="F21" s="55"/>
      <c r="G21" s="56"/>
      <c r="H21" s="25">
        <v>0</v>
      </c>
      <c r="I21" s="25">
        <v>0</v>
      </c>
      <c r="J21" s="25">
        <v>0</v>
      </c>
      <c r="K21" s="36"/>
      <c r="L21" s="25">
        <v>0</v>
      </c>
      <c r="M21" s="25">
        <v>0</v>
      </c>
    </row>
    <row r="22" spans="1:13" ht="15" customHeight="1">
      <c r="A22" s="32">
        <v>5</v>
      </c>
      <c r="B22" s="54" t="s">
        <v>22</v>
      </c>
      <c r="C22" s="55"/>
      <c r="D22" s="55"/>
      <c r="E22" s="55"/>
      <c r="F22" s="55"/>
      <c r="G22" s="56"/>
      <c r="H22" s="25">
        <v>0</v>
      </c>
      <c r="I22" s="25">
        <v>0</v>
      </c>
      <c r="J22" s="25">
        <v>0</v>
      </c>
      <c r="K22" s="36"/>
      <c r="L22" s="25">
        <v>0</v>
      </c>
      <c r="M22" s="25">
        <v>0</v>
      </c>
    </row>
    <row r="23" spans="1:13" ht="15" customHeight="1">
      <c r="A23" s="24"/>
      <c r="B23" s="54" t="s">
        <v>23</v>
      </c>
      <c r="C23" s="55"/>
      <c r="D23" s="55"/>
      <c r="E23" s="55"/>
      <c r="F23" s="55"/>
      <c r="G23" s="56"/>
      <c r="H23" s="25">
        <v>0</v>
      </c>
      <c r="I23" s="25">
        <v>0</v>
      </c>
      <c r="J23" s="25">
        <v>0</v>
      </c>
      <c r="K23" s="36"/>
      <c r="L23" s="25">
        <v>0</v>
      </c>
      <c r="M23" s="25">
        <v>0</v>
      </c>
    </row>
    <row r="25" spans="1:13">
      <c r="H25" s="1"/>
      <c r="J25" s="1"/>
    </row>
  </sheetData>
  <mergeCells count="20">
    <mergeCell ref="B13:G13"/>
    <mergeCell ref="B14:G14"/>
    <mergeCell ref="B15:G15"/>
    <mergeCell ref="A17:M17"/>
    <mergeCell ref="A1:F1"/>
    <mergeCell ref="A2:D2"/>
    <mergeCell ref="A4:C4"/>
    <mergeCell ref="B12:G12"/>
    <mergeCell ref="B11:G11"/>
    <mergeCell ref="B10:G10"/>
    <mergeCell ref="A5:M5"/>
    <mergeCell ref="A6:M6"/>
    <mergeCell ref="A8:G8"/>
    <mergeCell ref="B9:G9"/>
    <mergeCell ref="A3:D3"/>
    <mergeCell ref="B21:G21"/>
    <mergeCell ref="B22:G22"/>
    <mergeCell ref="B23:G23"/>
    <mergeCell ref="B20:G20"/>
    <mergeCell ref="A19:G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9"/>
  <sheetViews>
    <sheetView topLeftCell="A13" zoomScaleNormal="100" workbookViewId="0">
      <selection activeCell="L12" sqref="L12"/>
    </sheetView>
  </sheetViews>
  <sheetFormatPr defaultRowHeight="14.25"/>
  <cols>
    <col min="1" max="1" width="9.125" bestFit="1" customWidth="1"/>
    <col min="5" max="5" width="10.25" customWidth="1"/>
    <col min="6" max="6" width="12.125" bestFit="1" customWidth="1"/>
    <col min="7" max="7" width="10.375" customWidth="1"/>
    <col min="8" max="8" width="10.5" customWidth="1"/>
    <col min="9" max="10" width="9.125" bestFit="1" customWidth="1"/>
    <col min="12" max="12" width="13.875" customWidth="1"/>
    <col min="13" max="13" width="12.125" bestFit="1" customWidth="1"/>
    <col min="14" max="14" width="15.625" customWidth="1"/>
  </cols>
  <sheetData>
    <row r="1" spans="1:14" ht="16.5">
      <c r="A1" s="64" t="s">
        <v>24</v>
      </c>
      <c r="B1" s="65"/>
      <c r="C1" s="65"/>
      <c r="D1" s="65"/>
      <c r="E1" s="65"/>
      <c r="F1" s="15"/>
      <c r="G1" s="15"/>
      <c r="H1" s="15"/>
      <c r="I1" s="15"/>
      <c r="J1" s="15"/>
    </row>
    <row r="2" spans="1:14" ht="16.5">
      <c r="A2" s="64" t="s">
        <v>25</v>
      </c>
      <c r="B2" s="65"/>
      <c r="C2" s="65"/>
      <c r="D2" s="65"/>
      <c r="E2" s="15"/>
      <c r="F2" s="15"/>
      <c r="G2" s="15"/>
      <c r="H2" s="15"/>
      <c r="I2" s="15"/>
      <c r="J2" s="15"/>
    </row>
    <row r="3" spans="1:14" ht="16.5">
      <c r="A3" s="64" t="s">
        <v>145</v>
      </c>
      <c r="B3" s="65"/>
      <c r="C3" s="65"/>
      <c r="D3" s="65"/>
      <c r="E3" s="15"/>
      <c r="F3" s="15"/>
      <c r="G3" s="15"/>
      <c r="H3" s="15"/>
      <c r="I3" s="15"/>
      <c r="J3" s="15"/>
    </row>
    <row r="4" spans="1:14" ht="16.5">
      <c r="A4" s="64" t="s">
        <v>26</v>
      </c>
      <c r="B4" s="65"/>
      <c r="C4" s="65"/>
      <c r="D4" s="15"/>
      <c r="E4" s="15"/>
      <c r="F4" s="15"/>
      <c r="G4" s="15"/>
      <c r="H4" s="15"/>
      <c r="I4" s="15"/>
      <c r="J4" s="15"/>
    </row>
    <row r="5" spans="1:14" ht="16.5">
      <c r="A5" s="66" t="s">
        <v>172</v>
      </c>
      <c r="B5" s="66"/>
      <c r="C5" s="66"/>
      <c r="D5" s="66"/>
      <c r="E5" s="66"/>
      <c r="F5" s="66"/>
      <c r="G5" s="66"/>
      <c r="H5" s="66"/>
      <c r="I5" s="66"/>
      <c r="J5" s="66"/>
    </row>
    <row r="6" spans="1:14" ht="16.5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4" ht="33">
      <c r="A7" s="67" t="s">
        <v>27</v>
      </c>
      <c r="B7" s="68"/>
      <c r="C7" s="68"/>
      <c r="D7" s="68"/>
      <c r="E7" s="68"/>
      <c r="F7" s="20" t="s">
        <v>262</v>
      </c>
      <c r="G7" s="20" t="s">
        <v>260</v>
      </c>
      <c r="H7" s="20" t="s">
        <v>263</v>
      </c>
      <c r="I7" s="20" t="s">
        <v>28</v>
      </c>
      <c r="J7" s="20" t="s">
        <v>28</v>
      </c>
    </row>
    <row r="8" spans="1:14" ht="16.5">
      <c r="A8" s="20" t="s">
        <v>4</v>
      </c>
      <c r="B8" s="67" t="s">
        <v>5</v>
      </c>
      <c r="C8" s="68"/>
      <c r="D8" s="68"/>
      <c r="E8" s="68"/>
      <c r="F8" s="20" t="s">
        <v>6</v>
      </c>
      <c r="G8" s="20" t="s">
        <v>7</v>
      </c>
      <c r="H8" s="20" t="s">
        <v>8</v>
      </c>
      <c r="I8" s="20" t="s">
        <v>9</v>
      </c>
      <c r="J8" s="20" t="s">
        <v>10</v>
      </c>
      <c r="M8" s="1"/>
    </row>
    <row r="9" spans="1:14" ht="16.5">
      <c r="A9" s="21"/>
      <c r="B9" s="75" t="s">
        <v>11</v>
      </c>
      <c r="C9" s="76"/>
      <c r="D9" s="76"/>
      <c r="E9" s="76"/>
      <c r="F9" s="23">
        <v>1090376.6599999999</v>
      </c>
      <c r="G9" s="22">
        <v>2339089</v>
      </c>
      <c r="H9" s="22">
        <v>1211973.6299999999</v>
      </c>
      <c r="I9" s="22">
        <f>H9/F9*100</f>
        <v>111.15183169823169</v>
      </c>
      <c r="J9" s="22">
        <f>H9/G9*100</f>
        <v>51.813916871055355</v>
      </c>
    </row>
    <row r="10" spans="1:14" ht="15" customHeight="1">
      <c r="A10" s="28" t="s">
        <v>12</v>
      </c>
      <c r="B10" s="69" t="s">
        <v>13</v>
      </c>
      <c r="C10" s="70"/>
      <c r="D10" s="70"/>
      <c r="E10" s="70"/>
      <c r="F10" s="30">
        <f>F11+F16+F19+F22+F28</f>
        <v>1090376.6599999999</v>
      </c>
      <c r="G10" s="29">
        <v>2339089</v>
      </c>
      <c r="H10" s="29">
        <v>1211973.6299999999</v>
      </c>
      <c r="I10" s="29">
        <f>H10/F10*100</f>
        <v>111.15183169823169</v>
      </c>
      <c r="J10" s="25">
        <f>H10/G10*100</f>
        <v>51.813916871055355</v>
      </c>
      <c r="L10" s="1"/>
    </row>
    <row r="11" spans="1:14" ht="27.75" customHeight="1">
      <c r="A11" s="28" t="s">
        <v>29</v>
      </c>
      <c r="B11" s="69" t="s">
        <v>30</v>
      </c>
      <c r="C11" s="70"/>
      <c r="D11" s="70"/>
      <c r="E11" s="70"/>
      <c r="F11" s="31">
        <v>895608.38</v>
      </c>
      <c r="G11" s="29">
        <v>1913047</v>
      </c>
      <c r="H11" s="29">
        <v>963846.98</v>
      </c>
      <c r="I11" s="29">
        <f t="shared" ref="I11:I29" si="0">H11/F11*100</f>
        <v>107.61924536704312</v>
      </c>
      <c r="J11" s="25">
        <f t="shared" ref="J11:J29" si="1">H11/G11*100</f>
        <v>50.382817567994934</v>
      </c>
      <c r="L11" s="4"/>
      <c r="M11" s="4"/>
      <c r="N11" s="4"/>
    </row>
    <row r="12" spans="1:14" ht="15" customHeight="1">
      <c r="A12" s="24" t="s">
        <v>31</v>
      </c>
      <c r="B12" s="71" t="s">
        <v>32</v>
      </c>
      <c r="C12" s="72"/>
      <c r="D12" s="72"/>
      <c r="E12" s="72"/>
      <c r="F12" s="26">
        <v>0</v>
      </c>
      <c r="G12" s="25">
        <v>0</v>
      </c>
      <c r="H12" s="25">
        <v>0</v>
      </c>
      <c r="I12" s="29">
        <v>0</v>
      </c>
      <c r="J12" s="25">
        <v>0</v>
      </c>
      <c r="L12" s="4"/>
      <c r="M12" s="4"/>
      <c r="N12" s="4"/>
    </row>
    <row r="13" spans="1:14" ht="30.75" customHeight="1">
      <c r="A13" s="24" t="s">
        <v>33</v>
      </c>
      <c r="B13" s="71" t="s">
        <v>34</v>
      </c>
      <c r="C13" s="72"/>
      <c r="D13" s="72"/>
      <c r="E13" s="72"/>
      <c r="F13" s="33">
        <v>895608.38</v>
      </c>
      <c r="G13" s="25">
        <f>G14+G15</f>
        <v>1913047</v>
      </c>
      <c r="H13" s="25">
        <v>963846.98</v>
      </c>
      <c r="I13" s="29">
        <f t="shared" si="0"/>
        <v>107.61924536704312</v>
      </c>
      <c r="J13" s="25">
        <f t="shared" si="1"/>
        <v>50.382817567994934</v>
      </c>
      <c r="L13" s="4"/>
      <c r="M13" s="4"/>
      <c r="N13" s="4"/>
    </row>
    <row r="14" spans="1:14" ht="28.5" customHeight="1">
      <c r="A14" s="32">
        <v>6361</v>
      </c>
      <c r="B14" s="71" t="s">
        <v>35</v>
      </c>
      <c r="C14" s="72"/>
      <c r="D14" s="72"/>
      <c r="E14" s="72"/>
      <c r="F14" s="33">
        <v>895227.52</v>
      </c>
      <c r="G14" s="25">
        <v>1897347</v>
      </c>
      <c r="H14" s="25">
        <v>963846.98</v>
      </c>
      <c r="I14" s="29">
        <f t="shared" si="0"/>
        <v>107.66503022605917</v>
      </c>
      <c r="J14" s="25">
        <f t="shared" si="1"/>
        <v>50.799720873409029</v>
      </c>
      <c r="L14" s="4"/>
      <c r="M14" s="4"/>
      <c r="N14" s="4"/>
    </row>
    <row r="15" spans="1:14" ht="27.75" customHeight="1">
      <c r="A15" s="32">
        <v>6362</v>
      </c>
      <c r="B15" s="71" t="s">
        <v>258</v>
      </c>
      <c r="C15" s="72"/>
      <c r="D15" s="72"/>
      <c r="E15" s="72"/>
      <c r="F15" s="33">
        <v>380.86</v>
      </c>
      <c r="G15" s="25">
        <v>15700</v>
      </c>
      <c r="H15" s="25">
        <v>0</v>
      </c>
      <c r="I15" s="29">
        <f t="shared" si="0"/>
        <v>0</v>
      </c>
      <c r="J15" s="25">
        <f t="shared" si="1"/>
        <v>0</v>
      </c>
    </row>
    <row r="16" spans="1:14" ht="15" customHeight="1">
      <c r="A16" s="28" t="s">
        <v>36</v>
      </c>
      <c r="B16" s="69" t="s">
        <v>37</v>
      </c>
      <c r="C16" s="70"/>
      <c r="D16" s="70"/>
      <c r="E16" s="70"/>
      <c r="F16" s="30">
        <v>0.5</v>
      </c>
      <c r="G16" s="29">
        <v>0</v>
      </c>
      <c r="H16" s="29">
        <v>0</v>
      </c>
      <c r="I16" s="29">
        <f t="shared" si="0"/>
        <v>0</v>
      </c>
      <c r="J16" s="25" t="e">
        <f t="shared" si="1"/>
        <v>#DIV/0!</v>
      </c>
    </row>
    <row r="17" spans="1:13" ht="15" customHeight="1">
      <c r="A17" s="24" t="s">
        <v>38</v>
      </c>
      <c r="B17" s="71" t="s">
        <v>39</v>
      </c>
      <c r="C17" s="72"/>
      <c r="D17" s="72"/>
      <c r="E17" s="72"/>
      <c r="F17" s="26">
        <v>0.5</v>
      </c>
      <c r="G17" s="25">
        <v>0</v>
      </c>
      <c r="H17" s="25">
        <v>0</v>
      </c>
      <c r="I17" s="29">
        <f t="shared" si="0"/>
        <v>0</v>
      </c>
      <c r="J17" s="25" t="e">
        <f t="shared" si="1"/>
        <v>#DIV/0!</v>
      </c>
    </row>
    <row r="18" spans="1:13" ht="15" customHeight="1">
      <c r="A18" s="32">
        <v>6413</v>
      </c>
      <c r="B18" s="71" t="s">
        <v>40</v>
      </c>
      <c r="C18" s="72"/>
      <c r="D18" s="72"/>
      <c r="E18" s="72"/>
      <c r="F18" s="26">
        <v>0.5</v>
      </c>
      <c r="G18" s="25">
        <v>0</v>
      </c>
      <c r="H18" s="25">
        <v>0</v>
      </c>
      <c r="I18" s="29">
        <f t="shared" si="0"/>
        <v>0</v>
      </c>
      <c r="J18" s="25" t="e">
        <f t="shared" si="1"/>
        <v>#DIV/0!</v>
      </c>
    </row>
    <row r="19" spans="1:13" ht="47.25" customHeight="1">
      <c r="A19" s="28" t="s">
        <v>41</v>
      </c>
      <c r="B19" s="69" t="s">
        <v>42</v>
      </c>
      <c r="C19" s="70"/>
      <c r="D19" s="70"/>
      <c r="E19" s="70"/>
      <c r="F19" s="31">
        <v>40319.06</v>
      </c>
      <c r="G19" s="29">
        <v>71100</v>
      </c>
      <c r="H19" s="29">
        <v>44806.97</v>
      </c>
      <c r="I19" s="29">
        <f t="shared" si="0"/>
        <v>111.13098866888267</v>
      </c>
      <c r="J19" s="25">
        <f t="shared" si="1"/>
        <v>63.01964838255978</v>
      </c>
    </row>
    <row r="20" spans="1:13" ht="24.75" customHeight="1">
      <c r="A20" s="24" t="s">
        <v>43</v>
      </c>
      <c r="B20" s="71" t="s">
        <v>44</v>
      </c>
      <c r="C20" s="72"/>
      <c r="D20" s="72"/>
      <c r="E20" s="72"/>
      <c r="F20" s="33">
        <v>40319.06</v>
      </c>
      <c r="G20" s="25">
        <v>71100</v>
      </c>
      <c r="H20" s="25">
        <v>44806.97</v>
      </c>
      <c r="I20" s="29">
        <f t="shared" si="0"/>
        <v>111.13098866888267</v>
      </c>
      <c r="J20" s="25">
        <f t="shared" si="1"/>
        <v>63.01964838255978</v>
      </c>
    </row>
    <row r="21" spans="1:13" ht="15" customHeight="1">
      <c r="A21" s="32">
        <v>6526</v>
      </c>
      <c r="B21" s="71" t="s">
        <v>45</v>
      </c>
      <c r="C21" s="72"/>
      <c r="D21" s="72"/>
      <c r="E21" s="72"/>
      <c r="F21" s="26">
        <v>40319.06</v>
      </c>
      <c r="G21" s="25">
        <v>71100</v>
      </c>
      <c r="H21" s="25">
        <v>44806.97</v>
      </c>
      <c r="I21" s="29">
        <f t="shared" si="0"/>
        <v>111.13098866888267</v>
      </c>
      <c r="J21" s="25">
        <f t="shared" si="1"/>
        <v>63.01964838255978</v>
      </c>
    </row>
    <row r="22" spans="1:13" ht="58.5" customHeight="1">
      <c r="A22" s="28" t="s">
        <v>46</v>
      </c>
      <c r="B22" s="69" t="s">
        <v>259</v>
      </c>
      <c r="C22" s="70"/>
      <c r="D22" s="70"/>
      <c r="E22" s="70"/>
      <c r="F22" s="31">
        <v>13207.88</v>
      </c>
      <c r="G22" s="29">
        <f>G23+G26</f>
        <v>20000</v>
      </c>
      <c r="H22" s="29">
        <v>11775.01</v>
      </c>
      <c r="I22" s="29">
        <f t="shared" si="0"/>
        <v>89.151400527563851</v>
      </c>
      <c r="J22" s="25">
        <f t="shared" si="1"/>
        <v>58.875050000000009</v>
      </c>
      <c r="M22" s="1"/>
    </row>
    <row r="23" spans="1:13" ht="29.25" customHeight="1">
      <c r="A23" s="24" t="s">
        <v>47</v>
      </c>
      <c r="B23" s="71" t="s">
        <v>48</v>
      </c>
      <c r="C23" s="72"/>
      <c r="D23" s="72"/>
      <c r="E23" s="72"/>
      <c r="F23" s="33">
        <v>11857.88</v>
      </c>
      <c r="G23" s="25">
        <f>G24+G25</f>
        <v>20000</v>
      </c>
      <c r="H23" s="25">
        <v>11775.01</v>
      </c>
      <c r="I23" s="29">
        <f t="shared" si="0"/>
        <v>99.301139832752568</v>
      </c>
      <c r="J23" s="25">
        <f t="shared" si="1"/>
        <v>58.875050000000009</v>
      </c>
      <c r="M23" s="1"/>
    </row>
    <row r="24" spans="1:13" ht="15" customHeight="1">
      <c r="A24" s="32">
        <v>6614</v>
      </c>
      <c r="B24" s="71" t="s">
        <v>49</v>
      </c>
      <c r="C24" s="72"/>
      <c r="D24" s="72"/>
      <c r="E24" s="72"/>
      <c r="F24" s="26">
        <v>180</v>
      </c>
      <c r="G24" s="25">
        <v>525</v>
      </c>
      <c r="H24" s="25">
        <v>304</v>
      </c>
      <c r="I24" s="29">
        <f t="shared" si="0"/>
        <v>168.88888888888889</v>
      </c>
      <c r="J24" s="25">
        <f t="shared" si="1"/>
        <v>57.904761904761905</v>
      </c>
    </row>
    <row r="25" spans="1:13" ht="15" customHeight="1">
      <c r="A25" s="32">
        <v>6615</v>
      </c>
      <c r="B25" s="71" t="s">
        <v>177</v>
      </c>
      <c r="C25" s="72"/>
      <c r="D25" s="72"/>
      <c r="E25" s="72"/>
      <c r="F25" s="26">
        <v>11677.88</v>
      </c>
      <c r="G25" s="25">
        <v>19475</v>
      </c>
      <c r="H25" s="25">
        <v>11471.01</v>
      </c>
      <c r="I25" s="29">
        <f t="shared" si="0"/>
        <v>98.228531206006579</v>
      </c>
      <c r="J25" s="25">
        <f t="shared" si="1"/>
        <v>58.90120667522465</v>
      </c>
    </row>
    <row r="26" spans="1:13" ht="15" customHeight="1">
      <c r="A26" s="32">
        <v>663</v>
      </c>
      <c r="B26" s="71" t="s">
        <v>178</v>
      </c>
      <c r="C26" s="72"/>
      <c r="D26" s="72"/>
      <c r="E26" s="72"/>
      <c r="F26" s="26">
        <v>1350</v>
      </c>
      <c r="G26" s="25">
        <v>0</v>
      </c>
      <c r="H26" s="25">
        <v>0</v>
      </c>
      <c r="I26" s="29">
        <f t="shared" si="0"/>
        <v>0</v>
      </c>
      <c r="J26" s="25" t="e">
        <f t="shared" si="1"/>
        <v>#DIV/0!</v>
      </c>
    </row>
    <row r="27" spans="1:13" ht="15" customHeight="1">
      <c r="A27" s="32">
        <v>6631</v>
      </c>
      <c r="B27" s="71" t="s">
        <v>112</v>
      </c>
      <c r="C27" s="72"/>
      <c r="D27" s="72"/>
      <c r="E27" s="72"/>
      <c r="F27" s="26">
        <v>1350</v>
      </c>
      <c r="G27" s="25">
        <v>0</v>
      </c>
      <c r="H27" s="25">
        <v>0</v>
      </c>
      <c r="I27" s="29">
        <f t="shared" si="0"/>
        <v>0</v>
      </c>
      <c r="J27" s="25" t="e">
        <f t="shared" si="1"/>
        <v>#DIV/0!</v>
      </c>
    </row>
    <row r="28" spans="1:13" ht="31.5" customHeight="1">
      <c r="A28" s="28" t="s">
        <v>50</v>
      </c>
      <c r="B28" s="69" t="s">
        <v>51</v>
      </c>
      <c r="C28" s="70"/>
      <c r="D28" s="70"/>
      <c r="E28" s="70"/>
      <c r="F28" s="31">
        <v>141240.84</v>
      </c>
      <c r="G28" s="29">
        <v>334942</v>
      </c>
      <c r="H28" s="29">
        <v>191544.67</v>
      </c>
      <c r="I28" s="29">
        <f t="shared" si="0"/>
        <v>135.61564063198719</v>
      </c>
      <c r="J28" s="25">
        <f t="shared" si="1"/>
        <v>57.187414537442308</v>
      </c>
    </row>
    <row r="29" spans="1:13" ht="32.25" customHeight="1">
      <c r="A29" s="24" t="s">
        <v>52</v>
      </c>
      <c r="B29" s="71" t="s">
        <v>53</v>
      </c>
      <c r="C29" s="72"/>
      <c r="D29" s="72"/>
      <c r="E29" s="72"/>
      <c r="F29" s="33">
        <v>141240.84</v>
      </c>
      <c r="G29" s="25">
        <v>334942</v>
      </c>
      <c r="H29" s="25">
        <v>191544.67</v>
      </c>
      <c r="I29" s="29">
        <f t="shared" si="0"/>
        <v>135.61564063198719</v>
      </c>
      <c r="J29" s="25">
        <f t="shared" si="1"/>
        <v>57.187414537442308</v>
      </c>
      <c r="L29" s="1"/>
    </row>
    <row r="30" spans="1:13" ht="15" customHeight="1">
      <c r="A30" s="21"/>
      <c r="B30" s="75" t="s">
        <v>14</v>
      </c>
      <c r="C30" s="76"/>
      <c r="D30" s="76"/>
      <c r="E30" s="76"/>
      <c r="F30" s="22">
        <f>F31+F80</f>
        <v>1225855.3599999999</v>
      </c>
      <c r="G30" s="22">
        <v>2339089</v>
      </c>
      <c r="H30" s="22">
        <v>1178554.49</v>
      </c>
      <c r="I30" s="22">
        <f>H30/F30*100</f>
        <v>96.141398769916876</v>
      </c>
      <c r="J30" s="22">
        <f>H30/G30*100</f>
        <v>50.38519226929801</v>
      </c>
      <c r="L30" s="2"/>
    </row>
    <row r="31" spans="1:13" ht="15" customHeight="1">
      <c r="A31" s="28" t="s">
        <v>15</v>
      </c>
      <c r="B31" s="69" t="s">
        <v>16</v>
      </c>
      <c r="C31" s="70"/>
      <c r="D31" s="70"/>
      <c r="E31" s="70"/>
      <c r="F31" s="34">
        <v>1219526.92</v>
      </c>
      <c r="G31" s="29">
        <v>2297914</v>
      </c>
      <c r="H31" s="29">
        <f>H32+H39+H70</f>
        <v>1176330.7399999998</v>
      </c>
      <c r="I31" s="29">
        <f>H31/F31*100</f>
        <v>96.457956008055973</v>
      </c>
      <c r="J31" s="29">
        <f>H31/G31*100</f>
        <v>51.191243014316456</v>
      </c>
      <c r="L31" s="2"/>
    </row>
    <row r="32" spans="1:13" ht="15" customHeight="1">
      <c r="A32" s="28" t="s">
        <v>54</v>
      </c>
      <c r="B32" s="69" t="s">
        <v>55</v>
      </c>
      <c r="C32" s="70"/>
      <c r="D32" s="70"/>
      <c r="E32" s="70"/>
      <c r="F32" s="34">
        <v>1066726.6100000001</v>
      </c>
      <c r="G32" s="29">
        <f>G34+G36+G38</f>
        <v>2004325</v>
      </c>
      <c r="H32" s="29">
        <f>H34+H36+H37</f>
        <v>998898.66999999993</v>
      </c>
      <c r="I32" s="29">
        <f>H32/F32*100</f>
        <v>93.64148795350664</v>
      </c>
      <c r="J32" s="29">
        <f>H32/G32*100</f>
        <v>49.837160640115748</v>
      </c>
      <c r="L32" s="2"/>
      <c r="M32" s="1"/>
    </row>
    <row r="33" spans="1:13" ht="15" customHeight="1">
      <c r="A33" s="24" t="s">
        <v>56</v>
      </c>
      <c r="B33" s="71" t="s">
        <v>57</v>
      </c>
      <c r="C33" s="72"/>
      <c r="D33" s="72"/>
      <c r="E33" s="72"/>
      <c r="F33" s="35">
        <v>888124.3</v>
      </c>
      <c r="G33" s="25">
        <v>1671000</v>
      </c>
      <c r="H33" s="25">
        <v>830867.87</v>
      </c>
      <c r="I33" s="29">
        <f t="shared" ref="I33:I83" si="2">H33/F33*100</f>
        <v>93.553106248753693</v>
      </c>
      <c r="J33" s="29">
        <f t="shared" ref="J33:J85" si="3">H33/G33*100</f>
        <v>49.722792938360257</v>
      </c>
    </row>
    <row r="34" spans="1:13" ht="15" customHeight="1">
      <c r="A34" s="32">
        <v>3111</v>
      </c>
      <c r="B34" s="71" t="s">
        <v>58</v>
      </c>
      <c r="C34" s="72"/>
      <c r="D34" s="72"/>
      <c r="E34" s="72"/>
      <c r="F34" s="35">
        <v>888124.3</v>
      </c>
      <c r="G34" s="25">
        <v>1671000</v>
      </c>
      <c r="H34" s="25">
        <v>830867.87</v>
      </c>
      <c r="I34" s="29">
        <f t="shared" si="2"/>
        <v>93.553106248753693</v>
      </c>
      <c r="J34" s="29">
        <f t="shared" si="3"/>
        <v>49.722792938360257</v>
      </c>
    </row>
    <row r="35" spans="1:13" ht="15" customHeight="1">
      <c r="A35" s="24" t="s">
        <v>59</v>
      </c>
      <c r="B35" s="71" t="s">
        <v>60</v>
      </c>
      <c r="C35" s="72"/>
      <c r="D35" s="72"/>
      <c r="E35" s="72"/>
      <c r="F35" s="35">
        <v>30769.7</v>
      </c>
      <c r="G35" s="25">
        <v>60825</v>
      </c>
      <c r="H35" s="25">
        <v>30937.599999999999</v>
      </c>
      <c r="I35" s="29">
        <f t="shared" si="2"/>
        <v>100.54566667858313</v>
      </c>
      <c r="J35" s="29">
        <f t="shared" si="3"/>
        <v>50.863296341964649</v>
      </c>
    </row>
    <row r="36" spans="1:13" ht="15" customHeight="1">
      <c r="A36" s="32">
        <v>3121</v>
      </c>
      <c r="B36" s="71" t="s">
        <v>60</v>
      </c>
      <c r="C36" s="72"/>
      <c r="D36" s="72"/>
      <c r="E36" s="72"/>
      <c r="F36" s="35">
        <v>30769.7</v>
      </c>
      <c r="G36" s="25">
        <v>60825</v>
      </c>
      <c r="H36" s="25">
        <v>30937.599999999999</v>
      </c>
      <c r="I36" s="29">
        <f t="shared" si="2"/>
        <v>100.54566667858313</v>
      </c>
      <c r="J36" s="29">
        <f t="shared" si="3"/>
        <v>50.863296341964649</v>
      </c>
    </row>
    <row r="37" spans="1:13" ht="15" customHeight="1">
      <c r="A37" s="24" t="s">
        <v>61</v>
      </c>
      <c r="B37" s="71" t="s">
        <v>62</v>
      </c>
      <c r="C37" s="72"/>
      <c r="D37" s="72"/>
      <c r="E37" s="72"/>
      <c r="F37" s="35">
        <v>147832.60999999999</v>
      </c>
      <c r="G37" s="25">
        <v>272500</v>
      </c>
      <c r="H37" s="25">
        <v>137093.20000000001</v>
      </c>
      <c r="I37" s="29">
        <f t="shared" si="2"/>
        <v>92.735425560030379</v>
      </c>
      <c r="J37" s="29">
        <f t="shared" si="3"/>
        <v>50.309431192660561</v>
      </c>
    </row>
    <row r="38" spans="1:13" ht="15" customHeight="1">
      <c r="A38" s="32">
        <v>3132</v>
      </c>
      <c r="B38" s="71" t="s">
        <v>63</v>
      </c>
      <c r="C38" s="72"/>
      <c r="D38" s="72"/>
      <c r="E38" s="72"/>
      <c r="F38" s="35">
        <v>147832.60999999999</v>
      </c>
      <c r="G38" s="25">
        <v>272500</v>
      </c>
      <c r="H38" s="25">
        <v>137093.20000000001</v>
      </c>
      <c r="I38" s="29">
        <f t="shared" si="2"/>
        <v>92.735425560030379</v>
      </c>
      <c r="J38" s="29">
        <f t="shared" si="3"/>
        <v>50.309431192660561</v>
      </c>
    </row>
    <row r="39" spans="1:13" ht="15" customHeight="1">
      <c r="A39" s="28" t="s">
        <v>64</v>
      </c>
      <c r="B39" s="69" t="s">
        <v>65</v>
      </c>
      <c r="C39" s="70"/>
      <c r="D39" s="70"/>
      <c r="E39" s="70"/>
      <c r="F39" s="34">
        <v>151870.96</v>
      </c>
      <c r="G39" s="29">
        <v>278589</v>
      </c>
      <c r="H39" s="29">
        <v>177422.94</v>
      </c>
      <c r="I39" s="29">
        <f t="shared" si="2"/>
        <v>116.82479652462854</v>
      </c>
      <c r="J39" s="29">
        <f t="shared" si="3"/>
        <v>63.686269019954125</v>
      </c>
      <c r="L39" s="1"/>
    </row>
    <row r="40" spans="1:13" ht="15" customHeight="1">
      <c r="A40" s="28" t="s">
        <v>66</v>
      </c>
      <c r="B40" s="69" t="s">
        <v>67</v>
      </c>
      <c r="C40" s="70"/>
      <c r="D40" s="70"/>
      <c r="E40" s="70"/>
      <c r="F40" s="34">
        <v>22028.26</v>
      </c>
      <c r="G40" s="29">
        <v>38688</v>
      </c>
      <c r="H40" s="29">
        <v>20420.82</v>
      </c>
      <c r="I40" s="29">
        <f t="shared" si="2"/>
        <v>92.702828094456862</v>
      </c>
      <c r="J40" s="29">
        <f t="shared" si="3"/>
        <v>52.783343672456574</v>
      </c>
      <c r="L40" s="1"/>
    </row>
    <row r="41" spans="1:13" ht="15" customHeight="1">
      <c r="A41" s="32">
        <v>3211</v>
      </c>
      <c r="B41" s="71" t="s">
        <v>68</v>
      </c>
      <c r="C41" s="72"/>
      <c r="D41" s="72"/>
      <c r="E41" s="72"/>
      <c r="F41" s="35">
        <v>3620.31</v>
      </c>
      <c r="G41" s="25">
        <v>7016</v>
      </c>
      <c r="H41" s="25">
        <v>4169.49</v>
      </c>
      <c r="I41" s="29">
        <f t="shared" si="2"/>
        <v>115.16941919338399</v>
      </c>
      <c r="J41" s="29">
        <f t="shared" si="3"/>
        <v>59.428306727480042</v>
      </c>
      <c r="L41" s="1"/>
      <c r="M41" s="1"/>
    </row>
    <row r="42" spans="1:13" ht="15" customHeight="1">
      <c r="A42" s="32">
        <v>3212</v>
      </c>
      <c r="B42" s="71" t="s">
        <v>69</v>
      </c>
      <c r="C42" s="72"/>
      <c r="D42" s="72"/>
      <c r="E42" s="72"/>
      <c r="F42" s="35">
        <v>17557.18</v>
      </c>
      <c r="G42" s="25">
        <v>29500</v>
      </c>
      <c r="H42" s="25">
        <v>15068.63</v>
      </c>
      <c r="I42" s="29">
        <f t="shared" si="2"/>
        <v>85.826026730944264</v>
      </c>
      <c r="J42" s="29">
        <f t="shared" si="3"/>
        <v>51.08010169491525</v>
      </c>
    </row>
    <row r="43" spans="1:13" ht="15" customHeight="1">
      <c r="A43" s="32">
        <v>3213</v>
      </c>
      <c r="B43" s="71" t="s">
        <v>70</v>
      </c>
      <c r="C43" s="72"/>
      <c r="D43" s="72"/>
      <c r="E43" s="72"/>
      <c r="F43" s="35">
        <v>506.75</v>
      </c>
      <c r="G43" s="25">
        <v>2000</v>
      </c>
      <c r="H43" s="25">
        <v>846.7</v>
      </c>
      <c r="I43" s="29">
        <f t="shared" si="2"/>
        <v>167.08436112481502</v>
      </c>
      <c r="J43" s="29">
        <f t="shared" si="3"/>
        <v>42.335000000000001</v>
      </c>
    </row>
    <row r="44" spans="1:13" ht="15" customHeight="1">
      <c r="A44" s="32">
        <v>3214</v>
      </c>
      <c r="B44" s="71" t="s">
        <v>175</v>
      </c>
      <c r="C44" s="72"/>
      <c r="D44" s="72"/>
      <c r="E44" s="72"/>
      <c r="F44" s="35">
        <v>344.02</v>
      </c>
      <c r="G44" s="25">
        <v>172</v>
      </c>
      <c r="H44" s="25">
        <v>336</v>
      </c>
      <c r="I44" s="29">
        <f t="shared" si="2"/>
        <v>97.668740189523874</v>
      </c>
      <c r="J44" s="29">
        <f t="shared" si="3"/>
        <v>195.3488372093023</v>
      </c>
    </row>
    <row r="45" spans="1:13" ht="15" customHeight="1">
      <c r="A45" s="28" t="s">
        <v>71</v>
      </c>
      <c r="B45" s="69" t="s">
        <v>72</v>
      </c>
      <c r="C45" s="70"/>
      <c r="D45" s="70"/>
      <c r="E45" s="70"/>
      <c r="F45" s="34">
        <v>110440.27</v>
      </c>
      <c r="G45" s="29">
        <v>204267</v>
      </c>
      <c r="H45" s="29">
        <v>108864.42</v>
      </c>
      <c r="I45" s="29">
        <f t="shared" si="2"/>
        <v>98.57312011279943</v>
      </c>
      <c r="J45" s="29">
        <f t="shared" si="3"/>
        <v>53.295157808162841</v>
      </c>
      <c r="L45" s="1"/>
    </row>
    <row r="46" spans="1:13" ht="15" customHeight="1">
      <c r="A46" s="32">
        <v>3221</v>
      </c>
      <c r="B46" s="71" t="s">
        <v>73</v>
      </c>
      <c r="C46" s="72"/>
      <c r="D46" s="72"/>
      <c r="E46" s="72"/>
      <c r="F46" s="35">
        <v>7404.62</v>
      </c>
      <c r="G46" s="25">
        <v>19162</v>
      </c>
      <c r="H46" s="25">
        <v>10321.24</v>
      </c>
      <c r="I46" s="29">
        <f t="shared" si="2"/>
        <v>139.38919215300717</v>
      </c>
      <c r="J46" s="29">
        <f t="shared" si="3"/>
        <v>53.863062310823508</v>
      </c>
    </row>
    <row r="47" spans="1:13" ht="15" customHeight="1">
      <c r="A47" s="32">
        <v>3222</v>
      </c>
      <c r="B47" s="71" t="s">
        <v>74</v>
      </c>
      <c r="C47" s="72"/>
      <c r="D47" s="72"/>
      <c r="E47" s="72"/>
      <c r="F47" s="35">
        <v>74362.02</v>
      </c>
      <c r="G47" s="25">
        <v>140600</v>
      </c>
      <c r="H47" s="25">
        <v>74784.56</v>
      </c>
      <c r="I47" s="29">
        <f t="shared" si="2"/>
        <v>100.56822017476125</v>
      </c>
      <c r="J47" s="29">
        <f t="shared" si="3"/>
        <v>53.189587482219061</v>
      </c>
    </row>
    <row r="48" spans="1:13" ht="15" customHeight="1">
      <c r="A48" s="32">
        <v>3223</v>
      </c>
      <c r="B48" s="73" t="s">
        <v>75</v>
      </c>
      <c r="C48" s="74"/>
      <c r="D48" s="74"/>
      <c r="E48" s="74"/>
      <c r="F48" s="35">
        <v>27630.19</v>
      </c>
      <c r="G48" s="25">
        <v>35205</v>
      </c>
      <c r="H48" s="25">
        <v>20513.77</v>
      </c>
      <c r="I48" s="29">
        <f t="shared" si="2"/>
        <v>74.244042476725653</v>
      </c>
      <c r="J48" s="29">
        <f t="shared" si="3"/>
        <v>58.269478767220562</v>
      </c>
    </row>
    <row r="49" spans="1:13" ht="27.75" customHeight="1">
      <c r="A49" s="32">
        <v>3224</v>
      </c>
      <c r="B49" s="71" t="s">
        <v>76</v>
      </c>
      <c r="C49" s="72"/>
      <c r="D49" s="72"/>
      <c r="E49" s="72"/>
      <c r="F49" s="35">
        <v>705.72</v>
      </c>
      <c r="G49" s="25">
        <v>4800</v>
      </c>
      <c r="H49" s="25">
        <v>2235.5100000000002</v>
      </c>
      <c r="I49" s="29">
        <f t="shared" si="2"/>
        <v>316.77010712463868</v>
      </c>
      <c r="J49" s="29">
        <f t="shared" si="3"/>
        <v>46.573125000000005</v>
      </c>
    </row>
    <row r="50" spans="1:13" ht="15" customHeight="1">
      <c r="A50" s="32">
        <v>3225</v>
      </c>
      <c r="B50" s="71" t="s">
        <v>77</v>
      </c>
      <c r="C50" s="72"/>
      <c r="D50" s="72"/>
      <c r="E50" s="72"/>
      <c r="F50" s="35">
        <v>153.75</v>
      </c>
      <c r="G50" s="25">
        <v>3000</v>
      </c>
      <c r="H50" s="25">
        <v>0</v>
      </c>
      <c r="I50" s="29">
        <f t="shared" si="2"/>
        <v>0</v>
      </c>
      <c r="J50" s="29">
        <f t="shared" si="3"/>
        <v>0</v>
      </c>
    </row>
    <row r="51" spans="1:13" ht="15" customHeight="1">
      <c r="A51" s="32">
        <v>3227</v>
      </c>
      <c r="B51" s="71" t="s">
        <v>78</v>
      </c>
      <c r="C51" s="72"/>
      <c r="D51" s="72"/>
      <c r="E51" s="72"/>
      <c r="F51" s="35">
        <v>183.97</v>
      </c>
      <c r="G51" s="25">
        <v>1500</v>
      </c>
      <c r="H51" s="25">
        <v>1009.34</v>
      </c>
      <c r="I51" s="29">
        <f t="shared" si="2"/>
        <v>548.64380061966619</v>
      </c>
      <c r="J51" s="29">
        <f t="shared" si="3"/>
        <v>67.289333333333332</v>
      </c>
    </row>
    <row r="52" spans="1:13" ht="15" customHeight="1">
      <c r="A52" s="28" t="s">
        <v>79</v>
      </c>
      <c r="B52" s="69" t="s">
        <v>80</v>
      </c>
      <c r="C52" s="70"/>
      <c r="D52" s="70"/>
      <c r="E52" s="70"/>
      <c r="F52" s="34">
        <v>15538.06</v>
      </c>
      <c r="G52" s="29">
        <v>29506</v>
      </c>
      <c r="H52" s="29">
        <v>43684.91</v>
      </c>
      <c r="I52" s="29">
        <f t="shared" si="2"/>
        <v>281.14777520488406</v>
      </c>
      <c r="J52" s="29">
        <f t="shared" si="3"/>
        <v>148.05432793330172</v>
      </c>
      <c r="L52" s="1"/>
    </row>
    <row r="53" spans="1:13" ht="15" customHeight="1">
      <c r="A53" s="32">
        <v>3231</v>
      </c>
      <c r="B53" s="71" t="s">
        <v>81</v>
      </c>
      <c r="C53" s="72"/>
      <c r="D53" s="72"/>
      <c r="E53" s="72"/>
      <c r="F53" s="35">
        <v>2419.8200000000002</v>
      </c>
      <c r="G53" s="25">
        <v>3870</v>
      </c>
      <c r="H53" s="25">
        <v>1849.47</v>
      </c>
      <c r="I53" s="29">
        <f t="shared" si="2"/>
        <v>76.43006504616045</v>
      </c>
      <c r="J53" s="29">
        <f t="shared" si="3"/>
        <v>47.789922480620156</v>
      </c>
    </row>
    <row r="54" spans="1:13" ht="15" customHeight="1">
      <c r="A54" s="32">
        <v>3232</v>
      </c>
      <c r="B54" s="71" t="s">
        <v>82</v>
      </c>
      <c r="C54" s="72"/>
      <c r="D54" s="72"/>
      <c r="E54" s="72"/>
      <c r="F54" s="35">
        <v>4163.18</v>
      </c>
      <c r="G54" s="25">
        <v>6200</v>
      </c>
      <c r="H54" s="25">
        <v>29422.5</v>
      </c>
      <c r="I54" s="29">
        <f t="shared" si="2"/>
        <v>706.73139282951968</v>
      </c>
      <c r="J54" s="29">
        <f t="shared" si="3"/>
        <v>474.55645161290317</v>
      </c>
    </row>
    <row r="55" spans="1:13" ht="15" customHeight="1">
      <c r="A55" s="32">
        <v>3233</v>
      </c>
      <c r="B55" s="71" t="s">
        <v>83</v>
      </c>
      <c r="C55" s="72"/>
      <c r="D55" s="72"/>
      <c r="E55" s="72"/>
      <c r="F55" s="35">
        <v>0</v>
      </c>
      <c r="G55" s="25">
        <v>200</v>
      </c>
      <c r="H55" s="25">
        <v>0</v>
      </c>
      <c r="I55" s="29">
        <v>0</v>
      </c>
      <c r="J55" s="29">
        <f t="shared" si="3"/>
        <v>0</v>
      </c>
    </row>
    <row r="56" spans="1:13" ht="15" customHeight="1">
      <c r="A56" s="32">
        <v>3234</v>
      </c>
      <c r="B56" s="71" t="s">
        <v>84</v>
      </c>
      <c r="C56" s="72"/>
      <c r="D56" s="72"/>
      <c r="E56" s="72"/>
      <c r="F56" s="35">
        <v>4470.7</v>
      </c>
      <c r="G56" s="25">
        <v>7016</v>
      </c>
      <c r="H56" s="25">
        <v>6496.7</v>
      </c>
      <c r="I56" s="29">
        <f t="shared" si="2"/>
        <v>145.31728812042857</v>
      </c>
      <c r="J56" s="29">
        <f t="shared" si="3"/>
        <v>92.598346636259976</v>
      </c>
    </row>
    <row r="57" spans="1:13" ht="15" customHeight="1">
      <c r="A57" s="32">
        <v>3235</v>
      </c>
      <c r="B57" s="71" t="s">
        <v>85</v>
      </c>
      <c r="C57" s="72"/>
      <c r="D57" s="72"/>
      <c r="E57" s="72"/>
      <c r="F57" s="35">
        <v>0</v>
      </c>
      <c r="G57" s="25">
        <v>100</v>
      </c>
      <c r="H57" s="25">
        <v>0</v>
      </c>
      <c r="I57" s="29" t="e">
        <f t="shared" si="2"/>
        <v>#DIV/0!</v>
      </c>
      <c r="J57" s="29">
        <f t="shared" si="3"/>
        <v>0</v>
      </c>
    </row>
    <row r="58" spans="1:13" ht="15" customHeight="1">
      <c r="A58" s="32">
        <v>3236</v>
      </c>
      <c r="B58" s="71" t="s">
        <v>86</v>
      </c>
      <c r="C58" s="72"/>
      <c r="D58" s="72"/>
      <c r="E58" s="72"/>
      <c r="F58" s="35">
        <v>147.5</v>
      </c>
      <c r="G58" s="25">
        <v>3960</v>
      </c>
      <c r="H58" s="25">
        <v>290.32</v>
      </c>
      <c r="I58" s="29">
        <f t="shared" si="2"/>
        <v>196.82711864406778</v>
      </c>
      <c r="J58" s="29">
        <f t="shared" si="3"/>
        <v>7.3313131313131317</v>
      </c>
    </row>
    <row r="59" spans="1:13" ht="15" customHeight="1">
      <c r="A59" s="32">
        <v>3237</v>
      </c>
      <c r="B59" s="71" t="s">
        <v>87</v>
      </c>
      <c r="C59" s="72"/>
      <c r="D59" s="72"/>
      <c r="E59" s="72"/>
      <c r="F59" s="35">
        <v>1035.44</v>
      </c>
      <c r="G59" s="25">
        <v>1010</v>
      </c>
      <c r="H59" s="25">
        <v>1706.91</v>
      </c>
      <c r="I59" s="29">
        <f t="shared" si="2"/>
        <v>164.84875994746196</v>
      </c>
      <c r="J59" s="29">
        <f t="shared" si="3"/>
        <v>169.0009900990099</v>
      </c>
    </row>
    <row r="60" spans="1:13" ht="15" customHeight="1">
      <c r="A60" s="32">
        <v>3238</v>
      </c>
      <c r="B60" s="71" t="s">
        <v>88</v>
      </c>
      <c r="C60" s="72"/>
      <c r="D60" s="72"/>
      <c r="E60" s="72"/>
      <c r="F60" s="35">
        <v>2801.42</v>
      </c>
      <c r="G60" s="25">
        <v>6075</v>
      </c>
      <c r="H60" s="25">
        <v>3220.01</v>
      </c>
      <c r="I60" s="29">
        <f t="shared" si="2"/>
        <v>114.94206509555869</v>
      </c>
      <c r="J60" s="29">
        <f t="shared" si="3"/>
        <v>53.004279835390953</v>
      </c>
    </row>
    <row r="61" spans="1:13" ht="16.5" customHeight="1">
      <c r="A61" s="32">
        <v>3239</v>
      </c>
      <c r="B61" s="73" t="s">
        <v>89</v>
      </c>
      <c r="C61" s="73"/>
      <c r="D61" s="73"/>
      <c r="E61" s="73"/>
      <c r="F61" s="35">
        <v>500</v>
      </c>
      <c r="G61" s="25">
        <v>1075</v>
      </c>
      <c r="H61" s="25">
        <v>699</v>
      </c>
      <c r="I61" s="29">
        <f t="shared" si="2"/>
        <v>139.79999999999998</v>
      </c>
      <c r="J61" s="29">
        <f t="shared" si="3"/>
        <v>65.023255813953483</v>
      </c>
    </row>
    <row r="62" spans="1:13" ht="27.75" customHeight="1">
      <c r="A62" s="28" t="s">
        <v>90</v>
      </c>
      <c r="B62" s="69" t="s">
        <v>91</v>
      </c>
      <c r="C62" s="70"/>
      <c r="D62" s="70"/>
      <c r="E62" s="70"/>
      <c r="F62" s="34">
        <v>0</v>
      </c>
      <c r="G62" s="29">
        <v>0</v>
      </c>
      <c r="H62" s="29">
        <v>0</v>
      </c>
      <c r="I62" s="29">
        <v>0</v>
      </c>
      <c r="J62" s="29">
        <v>0</v>
      </c>
    </row>
    <row r="63" spans="1:13" ht="15" customHeight="1">
      <c r="A63" s="28" t="s">
        <v>92</v>
      </c>
      <c r="B63" s="69" t="s">
        <v>93</v>
      </c>
      <c r="C63" s="70"/>
      <c r="D63" s="70"/>
      <c r="E63" s="70"/>
      <c r="F63" s="34">
        <v>3864.37</v>
      </c>
      <c r="G63" s="29">
        <v>6128</v>
      </c>
      <c r="H63" s="29">
        <f>H65+H66+H67+H69</f>
        <v>4452.79</v>
      </c>
      <c r="I63" s="29">
        <f t="shared" si="2"/>
        <v>115.22680281650048</v>
      </c>
      <c r="J63" s="29">
        <f t="shared" si="3"/>
        <v>72.663022193211489</v>
      </c>
      <c r="M63" s="1"/>
    </row>
    <row r="64" spans="1:13" ht="15" customHeight="1">
      <c r="A64" s="32">
        <v>3291</v>
      </c>
      <c r="B64" s="71" t="s">
        <v>174</v>
      </c>
      <c r="C64" s="72"/>
      <c r="D64" s="72"/>
      <c r="E64" s="72"/>
      <c r="F64" s="35">
        <v>0</v>
      </c>
      <c r="G64" s="25">
        <v>100</v>
      </c>
      <c r="H64" s="25">
        <v>0</v>
      </c>
      <c r="I64" s="29">
        <v>0</v>
      </c>
      <c r="J64" s="29">
        <f t="shared" si="3"/>
        <v>0</v>
      </c>
    </row>
    <row r="65" spans="1:10" ht="15" customHeight="1">
      <c r="A65" s="32">
        <v>3293</v>
      </c>
      <c r="B65" s="71" t="s">
        <v>94</v>
      </c>
      <c r="C65" s="72"/>
      <c r="D65" s="72"/>
      <c r="E65" s="72"/>
      <c r="F65" s="35">
        <v>0</v>
      </c>
      <c r="G65" s="25">
        <v>500</v>
      </c>
      <c r="H65" s="25">
        <v>71.59</v>
      </c>
      <c r="I65" s="29">
        <v>0</v>
      </c>
      <c r="J65" s="29">
        <f t="shared" si="3"/>
        <v>14.318</v>
      </c>
    </row>
    <row r="66" spans="1:10" ht="15" customHeight="1">
      <c r="A66" s="32">
        <v>3294</v>
      </c>
      <c r="B66" s="71" t="s">
        <v>95</v>
      </c>
      <c r="C66" s="72"/>
      <c r="D66" s="72"/>
      <c r="E66" s="72"/>
      <c r="F66" s="35">
        <v>125</v>
      </c>
      <c r="G66" s="25">
        <v>305</v>
      </c>
      <c r="H66" s="25">
        <v>140</v>
      </c>
      <c r="I66" s="29">
        <f t="shared" si="2"/>
        <v>112.00000000000001</v>
      </c>
      <c r="J66" s="29">
        <f t="shared" si="3"/>
        <v>45.901639344262293</v>
      </c>
    </row>
    <row r="67" spans="1:10" ht="15" customHeight="1">
      <c r="A67" s="32">
        <v>3295</v>
      </c>
      <c r="B67" s="71" t="s">
        <v>96</v>
      </c>
      <c r="C67" s="72"/>
      <c r="D67" s="72"/>
      <c r="E67" s="72"/>
      <c r="F67" s="35">
        <v>466.04</v>
      </c>
      <c r="G67" s="25">
        <v>893</v>
      </c>
      <c r="H67" s="25">
        <v>745.18</v>
      </c>
      <c r="I67" s="29">
        <f t="shared" si="2"/>
        <v>159.89614625354045</v>
      </c>
      <c r="J67" s="29">
        <f t="shared" si="3"/>
        <v>83.446808510638292</v>
      </c>
    </row>
    <row r="68" spans="1:10" ht="15" customHeight="1">
      <c r="A68" s="32">
        <v>3296</v>
      </c>
      <c r="B68" s="73" t="s">
        <v>97</v>
      </c>
      <c r="C68" s="73"/>
      <c r="D68" s="73"/>
      <c r="E68" s="73"/>
      <c r="F68" s="35">
        <v>0</v>
      </c>
      <c r="G68" s="25">
        <v>0</v>
      </c>
      <c r="H68" s="25">
        <v>0</v>
      </c>
      <c r="I68" s="29">
        <v>0</v>
      </c>
      <c r="J68" s="29">
        <v>0</v>
      </c>
    </row>
    <row r="69" spans="1:10" ht="15" customHeight="1">
      <c r="A69" s="32">
        <v>3299</v>
      </c>
      <c r="B69" s="71" t="s">
        <v>93</v>
      </c>
      <c r="C69" s="72"/>
      <c r="D69" s="72"/>
      <c r="E69" s="72"/>
      <c r="F69" s="35">
        <v>3273.33</v>
      </c>
      <c r="G69" s="25">
        <v>4330</v>
      </c>
      <c r="H69" s="25">
        <v>3496.02</v>
      </c>
      <c r="I69" s="29">
        <f t="shared" si="2"/>
        <v>106.80316375067591</v>
      </c>
      <c r="J69" s="29">
        <f t="shared" si="3"/>
        <v>80.739491916859123</v>
      </c>
    </row>
    <row r="70" spans="1:10" ht="15" customHeight="1">
      <c r="A70" s="28" t="s">
        <v>98</v>
      </c>
      <c r="B70" s="69" t="s">
        <v>99</v>
      </c>
      <c r="C70" s="70"/>
      <c r="D70" s="70"/>
      <c r="E70" s="70"/>
      <c r="F70" s="34">
        <v>242.69</v>
      </c>
      <c r="G70" s="29">
        <v>0</v>
      </c>
      <c r="H70" s="29">
        <v>9.1300000000000008</v>
      </c>
      <c r="I70" s="29">
        <f t="shared" si="2"/>
        <v>3.762000906506243</v>
      </c>
      <c r="J70" s="29">
        <v>0</v>
      </c>
    </row>
    <row r="71" spans="1:10" ht="15" customHeight="1">
      <c r="A71" s="24" t="s">
        <v>100</v>
      </c>
      <c r="B71" s="71" t="s">
        <v>101</v>
      </c>
      <c r="C71" s="72"/>
      <c r="D71" s="72"/>
      <c r="E71" s="72"/>
      <c r="F71" s="35">
        <v>242.69</v>
      </c>
      <c r="G71" s="25">
        <v>0</v>
      </c>
      <c r="H71" s="25">
        <v>9.1300000000000008</v>
      </c>
      <c r="I71" s="29">
        <f t="shared" si="2"/>
        <v>3.762000906506243</v>
      </c>
      <c r="J71" s="29">
        <v>0</v>
      </c>
    </row>
    <row r="72" spans="1:10" ht="15" customHeight="1">
      <c r="A72" s="32">
        <v>3431</v>
      </c>
      <c r="B72" s="71" t="s">
        <v>102</v>
      </c>
      <c r="C72" s="72"/>
      <c r="D72" s="72"/>
      <c r="E72" s="72"/>
      <c r="F72" s="35">
        <v>242.69</v>
      </c>
      <c r="G72" s="25">
        <v>0</v>
      </c>
      <c r="H72" s="25">
        <v>0</v>
      </c>
      <c r="I72" s="29">
        <f t="shared" si="2"/>
        <v>0</v>
      </c>
      <c r="J72" s="29">
        <v>0</v>
      </c>
    </row>
    <row r="73" spans="1:10" ht="15" customHeight="1">
      <c r="A73" s="32">
        <v>3433</v>
      </c>
      <c r="B73" s="71" t="s">
        <v>103</v>
      </c>
      <c r="C73" s="72"/>
      <c r="D73" s="72"/>
      <c r="E73" s="72"/>
      <c r="F73" s="35">
        <v>0</v>
      </c>
      <c r="G73" s="25">
        <v>0</v>
      </c>
      <c r="H73" s="25">
        <v>9.1300000000000008</v>
      </c>
      <c r="I73" s="29">
        <v>0</v>
      </c>
      <c r="J73" s="29">
        <v>0</v>
      </c>
    </row>
    <row r="74" spans="1:10" ht="34.5" customHeight="1">
      <c r="A74" s="28" t="s">
        <v>104</v>
      </c>
      <c r="B74" s="69" t="s">
        <v>105</v>
      </c>
      <c r="C74" s="70"/>
      <c r="D74" s="70"/>
      <c r="E74" s="70"/>
      <c r="F74" s="34">
        <v>686.66</v>
      </c>
      <c r="G74" s="29">
        <v>15000</v>
      </c>
      <c r="H74" s="29">
        <v>0</v>
      </c>
      <c r="I74" s="29">
        <f t="shared" si="2"/>
        <v>0</v>
      </c>
      <c r="J74" s="29">
        <f t="shared" si="3"/>
        <v>0</v>
      </c>
    </row>
    <row r="75" spans="1:10" ht="34.5" customHeight="1">
      <c r="A75" s="24" t="s">
        <v>106</v>
      </c>
      <c r="B75" s="71" t="s">
        <v>107</v>
      </c>
      <c r="C75" s="72"/>
      <c r="D75" s="72"/>
      <c r="E75" s="72"/>
      <c r="F75" s="35">
        <v>686.66</v>
      </c>
      <c r="G75" s="25">
        <v>15000</v>
      </c>
      <c r="H75" s="25">
        <v>0</v>
      </c>
      <c r="I75" s="29">
        <f t="shared" si="2"/>
        <v>0</v>
      </c>
      <c r="J75" s="29">
        <f t="shared" si="3"/>
        <v>0</v>
      </c>
    </row>
    <row r="76" spans="1:10" ht="15" customHeight="1">
      <c r="A76" s="32">
        <v>3722</v>
      </c>
      <c r="B76" s="73" t="s">
        <v>108</v>
      </c>
      <c r="C76" s="73"/>
      <c r="D76" s="73"/>
      <c r="E76" s="73"/>
      <c r="F76" s="35">
        <v>686.66</v>
      </c>
      <c r="G76" s="25">
        <v>15000</v>
      </c>
      <c r="H76" s="25">
        <v>0</v>
      </c>
      <c r="I76" s="29">
        <f t="shared" si="2"/>
        <v>0</v>
      </c>
      <c r="J76" s="29">
        <f t="shared" si="3"/>
        <v>0</v>
      </c>
    </row>
    <row r="77" spans="1:10" ht="15" customHeight="1">
      <c r="A77" s="28" t="s">
        <v>109</v>
      </c>
      <c r="B77" s="69" t="s">
        <v>110</v>
      </c>
      <c r="C77" s="70"/>
      <c r="D77" s="70"/>
      <c r="E77" s="70"/>
      <c r="F77" s="34">
        <v>0</v>
      </c>
      <c r="G77" s="29">
        <v>0</v>
      </c>
      <c r="H77" s="29">
        <v>0</v>
      </c>
      <c r="I77" s="29">
        <v>0</v>
      </c>
      <c r="J77" s="29">
        <v>0</v>
      </c>
    </row>
    <row r="78" spans="1:10" ht="15" customHeight="1">
      <c r="A78" s="24" t="s">
        <v>111</v>
      </c>
      <c r="B78" s="71" t="s">
        <v>112</v>
      </c>
      <c r="C78" s="72"/>
      <c r="D78" s="72"/>
      <c r="E78" s="72"/>
      <c r="F78" s="35">
        <v>0</v>
      </c>
      <c r="G78" s="25">
        <v>0</v>
      </c>
      <c r="H78" s="25">
        <v>0</v>
      </c>
      <c r="I78" s="29">
        <v>0</v>
      </c>
      <c r="J78" s="29">
        <v>0</v>
      </c>
    </row>
    <row r="79" spans="1:10" ht="15" customHeight="1">
      <c r="A79" s="32">
        <v>3812</v>
      </c>
      <c r="B79" s="71" t="s">
        <v>113</v>
      </c>
      <c r="C79" s="72"/>
      <c r="D79" s="72"/>
      <c r="E79" s="72"/>
      <c r="F79" s="35">
        <v>0</v>
      </c>
      <c r="G79" s="25">
        <v>0</v>
      </c>
      <c r="H79" s="25">
        <v>0</v>
      </c>
      <c r="I79" s="29">
        <v>0</v>
      </c>
      <c r="J79" s="29">
        <v>0</v>
      </c>
    </row>
    <row r="80" spans="1:10" ht="15" customHeight="1">
      <c r="A80" s="28" t="s">
        <v>17</v>
      </c>
      <c r="B80" s="69" t="s">
        <v>18</v>
      </c>
      <c r="C80" s="70"/>
      <c r="D80" s="70"/>
      <c r="E80" s="70"/>
      <c r="F80" s="34">
        <v>6328.44</v>
      </c>
      <c r="G80" s="29">
        <v>41175</v>
      </c>
      <c r="H80" s="29">
        <v>2223.75</v>
      </c>
      <c r="I80" s="29">
        <f t="shared" si="2"/>
        <v>35.138991599825552</v>
      </c>
      <c r="J80" s="29">
        <f t="shared" si="3"/>
        <v>5.4007285974499091</v>
      </c>
    </row>
    <row r="81" spans="1:10" ht="34.5" customHeight="1">
      <c r="A81" s="28" t="s">
        <v>114</v>
      </c>
      <c r="B81" s="69" t="s">
        <v>115</v>
      </c>
      <c r="C81" s="70"/>
      <c r="D81" s="70"/>
      <c r="E81" s="70"/>
      <c r="F81" s="34">
        <v>6328.44</v>
      </c>
      <c r="G81" s="29">
        <f>G82+G84</f>
        <v>41175</v>
      </c>
      <c r="H81" s="29">
        <v>2223.75</v>
      </c>
      <c r="I81" s="29">
        <f t="shared" si="2"/>
        <v>35.138991599825552</v>
      </c>
      <c r="J81" s="29">
        <f t="shared" si="3"/>
        <v>5.4007285974499091</v>
      </c>
    </row>
    <row r="82" spans="1:10" ht="15" customHeight="1">
      <c r="A82" s="32">
        <v>422</v>
      </c>
      <c r="B82" s="71" t="s">
        <v>116</v>
      </c>
      <c r="C82" s="72"/>
      <c r="D82" s="72"/>
      <c r="E82" s="72"/>
      <c r="F82" s="35">
        <v>6328.44</v>
      </c>
      <c r="G82" s="25">
        <v>24000</v>
      </c>
      <c r="H82" s="25">
        <v>2223.75</v>
      </c>
      <c r="I82" s="29">
        <f t="shared" si="2"/>
        <v>35.138991599825552</v>
      </c>
      <c r="J82" s="29">
        <f t="shared" si="3"/>
        <v>9.265625</v>
      </c>
    </row>
    <row r="83" spans="1:10" ht="12.75" customHeight="1">
      <c r="A83" s="32">
        <v>4221</v>
      </c>
      <c r="B83" s="73" t="s">
        <v>173</v>
      </c>
      <c r="C83" s="73"/>
      <c r="D83" s="73"/>
      <c r="E83" s="73"/>
      <c r="F83" s="35">
        <v>6328.44</v>
      </c>
      <c r="G83" s="25">
        <v>24000</v>
      </c>
      <c r="H83" s="25">
        <v>2223.75</v>
      </c>
      <c r="I83" s="29">
        <f t="shared" si="2"/>
        <v>35.138991599825552</v>
      </c>
      <c r="J83" s="29">
        <f t="shared" si="3"/>
        <v>9.265625</v>
      </c>
    </row>
    <row r="84" spans="1:10" ht="15" customHeight="1">
      <c r="A84" s="24" t="s">
        <v>117</v>
      </c>
      <c r="B84" s="71" t="s">
        <v>118</v>
      </c>
      <c r="C84" s="72"/>
      <c r="D84" s="72"/>
      <c r="E84" s="72"/>
      <c r="F84" s="35">
        <v>0</v>
      </c>
      <c r="G84" s="25">
        <v>17175</v>
      </c>
      <c r="H84" s="25">
        <v>0</v>
      </c>
      <c r="I84" s="29">
        <v>0</v>
      </c>
      <c r="J84" s="29">
        <f t="shared" si="3"/>
        <v>0</v>
      </c>
    </row>
    <row r="85" spans="1:10" ht="15" customHeight="1">
      <c r="A85" s="32">
        <v>4241</v>
      </c>
      <c r="B85" s="71" t="s">
        <v>119</v>
      </c>
      <c r="C85" s="72"/>
      <c r="D85" s="72"/>
      <c r="E85" s="72"/>
      <c r="F85" s="35">
        <v>0</v>
      </c>
      <c r="G85" s="25">
        <v>17175</v>
      </c>
      <c r="H85" s="25">
        <v>0</v>
      </c>
      <c r="I85" s="29">
        <v>0</v>
      </c>
      <c r="J85" s="29">
        <f t="shared" si="3"/>
        <v>0</v>
      </c>
    </row>
    <row r="86" spans="1:10" ht="15" customHeight="1">
      <c r="G86" s="53"/>
    </row>
    <row r="87" spans="1:10">
      <c r="G87" s="1"/>
    </row>
    <row r="89" spans="1:10">
      <c r="G89" s="1"/>
    </row>
  </sheetData>
  <mergeCells count="84">
    <mergeCell ref="A1:E1"/>
    <mergeCell ref="A2:D2"/>
    <mergeCell ref="A4:C4"/>
    <mergeCell ref="A5:J5"/>
    <mergeCell ref="A7:E7"/>
    <mergeCell ref="A3:D3"/>
    <mergeCell ref="B8:E8"/>
    <mergeCell ref="B83:E83"/>
    <mergeCell ref="B64:E64"/>
    <mergeCell ref="B61:E61"/>
    <mergeCell ref="B12:E12"/>
    <mergeCell ref="B13:E13"/>
    <mergeCell ref="B14:E14"/>
    <mergeCell ref="B9:E9"/>
    <mergeCell ref="B10:E10"/>
    <mergeCell ref="B11:E11"/>
    <mergeCell ref="B19:E19"/>
    <mergeCell ref="B20:E20"/>
    <mergeCell ref="B21:E21"/>
    <mergeCell ref="B15:E15"/>
    <mergeCell ref="B16:E16"/>
    <mergeCell ref="B17:E17"/>
    <mergeCell ref="B18:E18"/>
    <mergeCell ref="B25:E25"/>
    <mergeCell ref="B28:E28"/>
    <mergeCell ref="B29:E29"/>
    <mergeCell ref="B22:E22"/>
    <mergeCell ref="B23:E23"/>
    <mergeCell ref="B24:E24"/>
    <mergeCell ref="B30:E30"/>
    <mergeCell ref="B31:E31"/>
    <mergeCell ref="B35:E35"/>
    <mergeCell ref="B36:E36"/>
    <mergeCell ref="B37:E37"/>
    <mergeCell ref="B32:E32"/>
    <mergeCell ref="B33:E33"/>
    <mergeCell ref="B34:E34"/>
    <mergeCell ref="B41:E41"/>
    <mergeCell ref="B42:E42"/>
    <mergeCell ref="B43:E43"/>
    <mergeCell ref="B44:E44"/>
    <mergeCell ref="B38:E38"/>
    <mergeCell ref="B39:E39"/>
    <mergeCell ref="B40:E40"/>
    <mergeCell ref="B48:E48"/>
    <mergeCell ref="B49:E49"/>
    <mergeCell ref="B50:E50"/>
    <mergeCell ref="B45:E45"/>
    <mergeCell ref="B46:E46"/>
    <mergeCell ref="B47:E47"/>
    <mergeCell ref="B56:E56"/>
    <mergeCell ref="B57:E57"/>
    <mergeCell ref="B51:E51"/>
    <mergeCell ref="B52:E52"/>
    <mergeCell ref="B53:E53"/>
    <mergeCell ref="B54:E54"/>
    <mergeCell ref="B85:E85"/>
    <mergeCell ref="B80:E80"/>
    <mergeCell ref="B81:E81"/>
    <mergeCell ref="B82:E82"/>
    <mergeCell ref="B84:E84"/>
    <mergeCell ref="B76:E76"/>
    <mergeCell ref="B77:E77"/>
    <mergeCell ref="B78:E78"/>
    <mergeCell ref="B79:E79"/>
    <mergeCell ref="B73:E73"/>
    <mergeCell ref="B74:E74"/>
    <mergeCell ref="B75:E75"/>
    <mergeCell ref="B70:E70"/>
    <mergeCell ref="B71:E71"/>
    <mergeCell ref="B72:E72"/>
    <mergeCell ref="B27:E27"/>
    <mergeCell ref="B26:E26"/>
    <mergeCell ref="B66:E66"/>
    <mergeCell ref="B67:E67"/>
    <mergeCell ref="B68:E68"/>
    <mergeCell ref="B69:E69"/>
    <mergeCell ref="B62:E62"/>
    <mergeCell ref="B63:E63"/>
    <mergeCell ref="B65:E65"/>
    <mergeCell ref="B58:E58"/>
    <mergeCell ref="B59:E59"/>
    <mergeCell ref="B60:E60"/>
    <mergeCell ref="B55:E5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7"/>
  <sheetViews>
    <sheetView tabSelected="1" topLeftCell="A16" workbookViewId="0">
      <selection activeCell="L36" sqref="L36"/>
    </sheetView>
  </sheetViews>
  <sheetFormatPr defaultRowHeight="14.25"/>
  <cols>
    <col min="1" max="1" width="11.5" customWidth="1"/>
    <col min="6" max="6" width="11" customWidth="1"/>
    <col min="7" max="7" width="12.625" customWidth="1"/>
    <col min="8" max="8" width="11.875" customWidth="1"/>
    <col min="12" max="12" width="11.875" bestFit="1" customWidth="1"/>
    <col min="13" max="13" width="10.375" bestFit="1" customWidth="1"/>
  </cols>
  <sheetData>
    <row r="1" spans="1:13" ht="16.5">
      <c r="A1" s="64" t="s">
        <v>24</v>
      </c>
      <c r="B1" s="65"/>
      <c r="C1" s="65"/>
      <c r="D1" s="65"/>
      <c r="E1" s="65"/>
      <c r="F1" s="15"/>
      <c r="G1" s="15"/>
      <c r="H1" s="15"/>
      <c r="I1" s="15"/>
      <c r="J1" s="15"/>
    </row>
    <row r="2" spans="1:13" ht="16.5">
      <c r="A2" s="64" t="s">
        <v>25</v>
      </c>
      <c r="B2" s="65"/>
      <c r="C2" s="65"/>
      <c r="D2" s="65"/>
      <c r="E2" s="15"/>
      <c r="F2" s="15"/>
      <c r="G2" s="15"/>
      <c r="H2" s="15"/>
      <c r="I2" s="15"/>
      <c r="J2" s="15"/>
    </row>
    <row r="3" spans="1:13" ht="16.5">
      <c r="A3" s="64" t="s">
        <v>145</v>
      </c>
      <c r="B3" s="65"/>
      <c r="C3" s="65"/>
      <c r="D3" s="65"/>
      <c r="E3" s="15"/>
      <c r="F3" s="15"/>
      <c r="G3" s="15"/>
      <c r="H3" s="15"/>
      <c r="I3" s="15"/>
      <c r="J3" s="15"/>
    </row>
    <row r="4" spans="1:13" ht="16.5">
      <c r="A4" s="64" t="s">
        <v>26</v>
      </c>
      <c r="B4" s="65"/>
      <c r="C4" s="65"/>
      <c r="D4" s="15"/>
      <c r="E4" s="15"/>
      <c r="F4" s="15"/>
      <c r="G4" s="15"/>
      <c r="H4" s="15"/>
      <c r="I4" s="15"/>
      <c r="J4" s="15"/>
    </row>
    <row r="5" spans="1:13" ht="16.5">
      <c r="A5" s="63" t="s">
        <v>120</v>
      </c>
      <c r="B5" s="63"/>
      <c r="C5" s="63"/>
      <c r="D5" s="63"/>
      <c r="E5" s="63"/>
      <c r="F5" s="63"/>
      <c r="G5" s="63"/>
      <c r="H5" s="63"/>
      <c r="I5" s="63"/>
      <c r="J5" s="63"/>
    </row>
    <row r="6" spans="1:13" ht="16.5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3" ht="33">
      <c r="A7" s="67" t="s">
        <v>27</v>
      </c>
      <c r="B7" s="68"/>
      <c r="C7" s="68"/>
      <c r="D7" s="68"/>
      <c r="E7" s="68"/>
      <c r="F7" s="20" t="s">
        <v>264</v>
      </c>
      <c r="G7" s="20" t="s">
        <v>265</v>
      </c>
      <c r="H7" s="20" t="s">
        <v>266</v>
      </c>
      <c r="I7" s="20" t="s">
        <v>121</v>
      </c>
      <c r="J7" s="20" t="s">
        <v>122</v>
      </c>
      <c r="L7" s="1"/>
      <c r="M7" s="1"/>
    </row>
    <row r="8" spans="1:13" ht="16.5">
      <c r="A8" s="20" t="s">
        <v>4</v>
      </c>
      <c r="B8" s="67" t="s">
        <v>5</v>
      </c>
      <c r="C8" s="68"/>
      <c r="D8" s="68"/>
      <c r="E8" s="68"/>
      <c r="F8" s="20" t="s">
        <v>6</v>
      </c>
      <c r="G8" s="20" t="s">
        <v>7</v>
      </c>
      <c r="H8" s="20" t="s">
        <v>8</v>
      </c>
      <c r="I8" s="20" t="s">
        <v>123</v>
      </c>
      <c r="J8" s="20" t="s">
        <v>124</v>
      </c>
    </row>
    <row r="9" spans="1:13" ht="16.5">
      <c r="A9" s="21"/>
      <c r="B9" s="75" t="s">
        <v>11</v>
      </c>
      <c r="C9" s="76"/>
      <c r="D9" s="76"/>
      <c r="E9" s="76"/>
      <c r="F9" s="23">
        <f>F10+F13+F15+F17</f>
        <v>1090376.6599999999</v>
      </c>
      <c r="G9" s="22">
        <f>G10+G13+G15+G17</f>
        <v>2339089</v>
      </c>
      <c r="H9" s="23">
        <f>H10+H13+H15+H17</f>
        <v>1211973.6299999999</v>
      </c>
      <c r="I9" s="22">
        <f>H9/F9*100</f>
        <v>111.15183169823169</v>
      </c>
      <c r="J9" s="22">
        <f>H9/G9*100</f>
        <v>51.813916871055355</v>
      </c>
    </row>
    <row r="10" spans="1:13" ht="16.5">
      <c r="A10" s="24" t="s">
        <v>125</v>
      </c>
      <c r="B10" s="71" t="s">
        <v>126</v>
      </c>
      <c r="C10" s="72"/>
      <c r="D10" s="72"/>
      <c r="E10" s="72"/>
      <c r="F10" s="26">
        <f>F11+F12</f>
        <v>91204.98</v>
      </c>
      <c r="G10" s="25">
        <f>G11+G12</f>
        <v>202502</v>
      </c>
      <c r="H10" s="26">
        <f>H11+H12</f>
        <v>141487.82</v>
      </c>
      <c r="I10" s="25">
        <f>H10/F10*100</f>
        <v>155.13168250242478</v>
      </c>
      <c r="J10" s="25">
        <f>H10/G10*100</f>
        <v>69.869838322584471</v>
      </c>
      <c r="L10" s="2"/>
    </row>
    <row r="11" spans="1:13" ht="21.75" customHeight="1">
      <c r="A11" s="24" t="s">
        <v>127</v>
      </c>
      <c r="B11" s="71" t="s">
        <v>128</v>
      </c>
      <c r="C11" s="72"/>
      <c r="D11" s="72"/>
      <c r="E11" s="72"/>
      <c r="F11" s="33">
        <v>39032.35</v>
      </c>
      <c r="G11" s="25">
        <v>102547</v>
      </c>
      <c r="H11" s="33">
        <v>82104.350000000006</v>
      </c>
      <c r="I11" s="25">
        <f t="shared" ref="I11:I20" si="0">H11/F11*100</f>
        <v>210.34949215202263</v>
      </c>
      <c r="J11" s="25">
        <f t="shared" ref="J11:J20" si="1">H11/G11*100</f>
        <v>80.065092104108373</v>
      </c>
    </row>
    <row r="12" spans="1:13" ht="30.75" customHeight="1">
      <c r="A12" s="24" t="s">
        <v>129</v>
      </c>
      <c r="B12" s="71" t="s">
        <v>130</v>
      </c>
      <c r="C12" s="72"/>
      <c r="D12" s="72"/>
      <c r="E12" s="72"/>
      <c r="F12" s="33">
        <v>52172.63</v>
      </c>
      <c r="G12" s="25">
        <v>99955</v>
      </c>
      <c r="H12" s="33">
        <v>59383.47</v>
      </c>
      <c r="I12" s="25">
        <f t="shared" si="0"/>
        <v>113.82111655095785</v>
      </c>
      <c r="J12" s="25">
        <f t="shared" si="1"/>
        <v>59.410204592066428</v>
      </c>
    </row>
    <row r="13" spans="1:13" ht="16.5">
      <c r="A13" s="24" t="s">
        <v>131</v>
      </c>
      <c r="B13" s="71" t="s">
        <v>132</v>
      </c>
      <c r="C13" s="72"/>
      <c r="D13" s="72"/>
      <c r="E13" s="72"/>
      <c r="F13" s="26">
        <v>13208.38</v>
      </c>
      <c r="G13" s="25">
        <v>20000</v>
      </c>
      <c r="H13" s="26">
        <v>11775.01</v>
      </c>
      <c r="I13" s="25">
        <f t="shared" si="0"/>
        <v>89.148025723063697</v>
      </c>
      <c r="J13" s="25">
        <f t="shared" si="1"/>
        <v>58.875050000000009</v>
      </c>
      <c r="L13" s="1"/>
      <c r="M13" s="2"/>
    </row>
    <row r="14" spans="1:13" ht="16.5">
      <c r="A14" s="24" t="s">
        <v>133</v>
      </c>
      <c r="B14" s="71" t="s">
        <v>134</v>
      </c>
      <c r="C14" s="72"/>
      <c r="D14" s="72"/>
      <c r="E14" s="72"/>
      <c r="F14" s="26">
        <v>13208.38</v>
      </c>
      <c r="G14" s="25">
        <v>20000</v>
      </c>
      <c r="H14" s="26">
        <v>11775.01</v>
      </c>
      <c r="I14" s="25">
        <f t="shared" si="0"/>
        <v>89.148025723063697</v>
      </c>
      <c r="J14" s="25">
        <f t="shared" si="1"/>
        <v>58.875050000000009</v>
      </c>
    </row>
    <row r="15" spans="1:13" ht="16.5">
      <c r="A15" s="24" t="s">
        <v>135</v>
      </c>
      <c r="B15" s="71" t="s">
        <v>136</v>
      </c>
      <c r="C15" s="72"/>
      <c r="D15" s="72"/>
      <c r="E15" s="72"/>
      <c r="F15" s="26">
        <v>40319.06</v>
      </c>
      <c r="G15" s="25">
        <v>71100</v>
      </c>
      <c r="H15" s="26">
        <v>44806.97</v>
      </c>
      <c r="I15" s="25">
        <f t="shared" si="0"/>
        <v>111.13098866888267</v>
      </c>
      <c r="J15" s="25">
        <f t="shared" si="1"/>
        <v>63.01964838255978</v>
      </c>
    </row>
    <row r="16" spans="1:13" ht="16.5">
      <c r="A16" s="24" t="s">
        <v>137</v>
      </c>
      <c r="B16" s="71" t="s">
        <v>138</v>
      </c>
      <c r="C16" s="72"/>
      <c r="D16" s="72"/>
      <c r="E16" s="72"/>
      <c r="F16" s="26">
        <v>40319.06</v>
      </c>
      <c r="G16" s="25">
        <v>71100</v>
      </c>
      <c r="H16" s="26">
        <v>44806.97</v>
      </c>
      <c r="I16" s="25">
        <f t="shared" si="0"/>
        <v>111.13098866888267</v>
      </c>
      <c r="J16" s="25">
        <f t="shared" si="1"/>
        <v>63.01964838255978</v>
      </c>
    </row>
    <row r="17" spans="1:10" ht="16.5">
      <c r="A17" s="24" t="s">
        <v>139</v>
      </c>
      <c r="B17" s="71" t="s">
        <v>140</v>
      </c>
      <c r="C17" s="72"/>
      <c r="D17" s="72"/>
      <c r="E17" s="72"/>
      <c r="F17" s="26">
        <f>F18+F19+F20</f>
        <v>945644.24</v>
      </c>
      <c r="G17" s="25">
        <f>G18+G19+G20</f>
        <v>2045487</v>
      </c>
      <c r="H17" s="26">
        <f>H18+H19+H20</f>
        <v>1013903.83</v>
      </c>
      <c r="I17" s="25">
        <f t="shared" si="0"/>
        <v>107.21831605509489</v>
      </c>
      <c r="J17" s="25">
        <f t="shared" si="1"/>
        <v>49.567845212411513</v>
      </c>
    </row>
    <row r="18" spans="1:10" ht="14.25" customHeight="1">
      <c r="A18" s="24" t="s">
        <v>306</v>
      </c>
      <c r="B18" s="71" t="s">
        <v>179</v>
      </c>
      <c r="C18" s="72"/>
      <c r="D18" s="72"/>
      <c r="E18" s="72"/>
      <c r="F18" s="26">
        <v>50035.86</v>
      </c>
      <c r="G18" s="25">
        <v>132440</v>
      </c>
      <c r="H18" s="26">
        <v>50056.85</v>
      </c>
      <c r="I18" s="25">
        <f t="shared" si="0"/>
        <v>100.04194991352202</v>
      </c>
      <c r="J18" s="25">
        <f t="shared" si="1"/>
        <v>37.795869827846573</v>
      </c>
    </row>
    <row r="19" spans="1:10" ht="16.5">
      <c r="A19" s="24" t="s">
        <v>304</v>
      </c>
      <c r="B19" s="71" t="s">
        <v>141</v>
      </c>
      <c r="C19" s="72"/>
      <c r="D19" s="72"/>
      <c r="E19" s="72"/>
      <c r="F19" s="26">
        <v>891860.75</v>
      </c>
      <c r="G19" s="25">
        <v>1909292</v>
      </c>
      <c r="H19" s="26">
        <v>963846.98</v>
      </c>
      <c r="I19" s="25">
        <f t="shared" si="0"/>
        <v>108.071465192296</v>
      </c>
      <c r="J19" s="25">
        <f t="shared" si="1"/>
        <v>50.481905334542851</v>
      </c>
    </row>
    <row r="20" spans="1:10" ht="16.5">
      <c r="A20" s="24" t="s">
        <v>305</v>
      </c>
      <c r="B20" s="71" t="s">
        <v>142</v>
      </c>
      <c r="C20" s="72"/>
      <c r="D20" s="72"/>
      <c r="E20" s="72"/>
      <c r="F20" s="26">
        <v>3747.63</v>
      </c>
      <c r="G20" s="25">
        <v>3755</v>
      </c>
      <c r="H20" s="26">
        <v>0</v>
      </c>
      <c r="I20" s="25">
        <f t="shared" si="0"/>
        <v>0</v>
      </c>
      <c r="J20" s="25">
        <f t="shared" si="1"/>
        <v>0</v>
      </c>
    </row>
    <row r="21" spans="1:10" ht="16.5">
      <c r="A21" s="27"/>
      <c r="B21" s="27"/>
      <c r="C21" s="27"/>
      <c r="D21" s="27"/>
      <c r="E21" s="27"/>
      <c r="F21" s="27"/>
      <c r="G21" s="27"/>
      <c r="H21" s="27"/>
      <c r="I21" s="27"/>
      <c r="J21" s="27"/>
    </row>
    <row r="22" spans="1:10" ht="16.5">
      <c r="A22" s="63" t="s">
        <v>170</v>
      </c>
      <c r="B22" s="63"/>
      <c r="C22" s="63"/>
      <c r="D22" s="63"/>
      <c r="E22" s="63"/>
      <c r="F22" s="63"/>
      <c r="G22" s="63"/>
      <c r="H22" s="63"/>
      <c r="I22" s="63"/>
      <c r="J22" s="63"/>
    </row>
    <row r="23" spans="1:10" ht="16.5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spans="1:10" ht="33">
      <c r="A24" s="67" t="s">
        <v>27</v>
      </c>
      <c r="B24" s="68"/>
      <c r="C24" s="68"/>
      <c r="D24" s="68"/>
      <c r="E24" s="68"/>
      <c r="F24" s="20" t="s">
        <v>264</v>
      </c>
      <c r="G24" s="20" t="s">
        <v>265</v>
      </c>
      <c r="H24" s="20" t="s">
        <v>266</v>
      </c>
      <c r="I24" s="20" t="s">
        <v>121</v>
      </c>
      <c r="J24" s="20" t="s">
        <v>122</v>
      </c>
    </row>
    <row r="25" spans="1:10" ht="16.5">
      <c r="A25" s="20" t="s">
        <v>4</v>
      </c>
      <c r="B25" s="67" t="s">
        <v>5</v>
      </c>
      <c r="C25" s="68"/>
      <c r="D25" s="68"/>
      <c r="E25" s="68"/>
      <c r="F25" s="20" t="s">
        <v>6</v>
      </c>
      <c r="G25" s="20" t="s">
        <v>7</v>
      </c>
      <c r="H25" s="20" t="s">
        <v>8</v>
      </c>
      <c r="I25" s="20" t="s">
        <v>123</v>
      </c>
      <c r="J25" s="20" t="s">
        <v>124</v>
      </c>
    </row>
    <row r="26" spans="1:10" ht="16.5">
      <c r="A26" s="21"/>
      <c r="B26" s="75" t="s">
        <v>11</v>
      </c>
      <c r="C26" s="76"/>
      <c r="D26" s="76"/>
      <c r="E26" s="76"/>
      <c r="F26" s="23">
        <f>F27+F30+F32+F34</f>
        <v>1225855.3599999999</v>
      </c>
      <c r="G26" s="22">
        <f>G27+G30+G32+G34</f>
        <v>2339089</v>
      </c>
      <c r="H26" s="23">
        <f>H27+H30+H32+H34</f>
        <v>1178554.49</v>
      </c>
      <c r="I26" s="22">
        <f>H26/F26*100</f>
        <v>96.141398769916876</v>
      </c>
      <c r="J26" s="22">
        <f>H26/G26*100</f>
        <v>50.38519226929801</v>
      </c>
    </row>
    <row r="27" spans="1:10" ht="16.5">
      <c r="A27" s="24" t="s">
        <v>125</v>
      </c>
      <c r="B27" s="71" t="s">
        <v>126</v>
      </c>
      <c r="C27" s="72"/>
      <c r="D27" s="72"/>
      <c r="E27" s="72"/>
      <c r="F27" s="26">
        <f>F28+F29</f>
        <v>91204.98</v>
      </c>
      <c r="G27" s="25">
        <f>G28+G29</f>
        <v>202502</v>
      </c>
      <c r="H27" s="26">
        <f>H28+H29</f>
        <v>136917.96</v>
      </c>
      <c r="I27" s="25">
        <f>H27/F27*100</f>
        <v>150.1211447006512</v>
      </c>
      <c r="J27" s="25">
        <f>H27/G27*100</f>
        <v>67.613139623312364</v>
      </c>
    </row>
    <row r="28" spans="1:10" ht="16.5">
      <c r="A28" s="24" t="s">
        <v>127</v>
      </c>
      <c r="B28" s="71" t="s">
        <v>128</v>
      </c>
      <c r="C28" s="72"/>
      <c r="D28" s="72"/>
      <c r="E28" s="72"/>
      <c r="F28" s="26">
        <v>39032.35</v>
      </c>
      <c r="G28" s="25">
        <v>102547</v>
      </c>
      <c r="H28" s="33">
        <v>80399.45</v>
      </c>
      <c r="I28" s="25">
        <f t="shared" ref="I28:I37" si="2">H28/F28*100</f>
        <v>205.98157682025294</v>
      </c>
      <c r="J28" s="25">
        <f t="shared" ref="J28:J37" si="3">H28/G28*100</f>
        <v>78.402537373106966</v>
      </c>
    </row>
    <row r="29" spans="1:10" ht="31.5" customHeight="1">
      <c r="A29" s="24" t="s">
        <v>129</v>
      </c>
      <c r="B29" s="71" t="s">
        <v>130</v>
      </c>
      <c r="C29" s="72"/>
      <c r="D29" s="72"/>
      <c r="E29" s="72"/>
      <c r="F29" s="26">
        <v>52172.63</v>
      </c>
      <c r="G29" s="25">
        <v>99955</v>
      </c>
      <c r="H29" s="33">
        <v>56518.51</v>
      </c>
      <c r="I29" s="25">
        <f t="shared" si="2"/>
        <v>108.32980817719944</v>
      </c>
      <c r="J29" s="25">
        <f t="shared" si="3"/>
        <v>56.543954779650839</v>
      </c>
    </row>
    <row r="30" spans="1:10" ht="16.5">
      <c r="A30" s="24" t="s">
        <v>131</v>
      </c>
      <c r="B30" s="71" t="s">
        <v>132</v>
      </c>
      <c r="C30" s="72"/>
      <c r="D30" s="72"/>
      <c r="E30" s="72"/>
      <c r="F30" s="26">
        <v>4972.87</v>
      </c>
      <c r="G30" s="25">
        <v>20000</v>
      </c>
      <c r="H30" s="26">
        <v>2349.17</v>
      </c>
      <c r="I30" s="25">
        <f t="shared" si="2"/>
        <v>47.23972273556317</v>
      </c>
      <c r="J30" s="25">
        <f t="shared" si="3"/>
        <v>11.745850000000001</v>
      </c>
    </row>
    <row r="31" spans="1:10" ht="16.5">
      <c r="A31" s="24" t="s">
        <v>133</v>
      </c>
      <c r="B31" s="71" t="s">
        <v>134</v>
      </c>
      <c r="C31" s="72"/>
      <c r="D31" s="72"/>
      <c r="E31" s="72"/>
      <c r="F31" s="26">
        <v>4972.87</v>
      </c>
      <c r="G31" s="25">
        <v>20000</v>
      </c>
      <c r="H31" s="26">
        <v>2349.17</v>
      </c>
      <c r="I31" s="25">
        <f t="shared" si="2"/>
        <v>47.23972273556317</v>
      </c>
      <c r="J31" s="25">
        <f t="shared" si="3"/>
        <v>11.745850000000001</v>
      </c>
    </row>
    <row r="32" spans="1:10" ht="16.5">
      <c r="A32" s="24" t="s">
        <v>135</v>
      </c>
      <c r="B32" s="71" t="s">
        <v>136</v>
      </c>
      <c r="C32" s="72"/>
      <c r="D32" s="72"/>
      <c r="E32" s="72"/>
      <c r="F32" s="26">
        <v>40963.39</v>
      </c>
      <c r="G32" s="25">
        <v>71100</v>
      </c>
      <c r="H32" s="26">
        <v>28683.84</v>
      </c>
      <c r="I32" s="25">
        <f t="shared" si="2"/>
        <v>70.023110880227449</v>
      </c>
      <c r="J32" s="25">
        <f t="shared" si="3"/>
        <v>40.342953586497892</v>
      </c>
    </row>
    <row r="33" spans="1:10" ht="16.5">
      <c r="A33" s="24" t="s">
        <v>137</v>
      </c>
      <c r="B33" s="71" t="s">
        <v>138</v>
      </c>
      <c r="C33" s="72"/>
      <c r="D33" s="72"/>
      <c r="E33" s="72"/>
      <c r="F33" s="26">
        <v>40963.39</v>
      </c>
      <c r="G33" s="25">
        <v>71100</v>
      </c>
      <c r="H33" s="26">
        <v>28683.84</v>
      </c>
      <c r="I33" s="25">
        <f t="shared" si="2"/>
        <v>70.023110880227449</v>
      </c>
      <c r="J33" s="25">
        <f t="shared" si="3"/>
        <v>40.342953586497892</v>
      </c>
    </row>
    <row r="34" spans="1:10" ht="16.5">
      <c r="A34" s="24" t="s">
        <v>139</v>
      </c>
      <c r="B34" s="71" t="s">
        <v>140</v>
      </c>
      <c r="C34" s="72"/>
      <c r="D34" s="72"/>
      <c r="E34" s="72"/>
      <c r="F34" s="26">
        <f>F35+F36+F37</f>
        <v>1088714.1199999999</v>
      </c>
      <c r="G34" s="25">
        <f>G35+G36+G37</f>
        <v>2045487</v>
      </c>
      <c r="H34" s="26">
        <f>H35+H36+H37</f>
        <v>1010603.52</v>
      </c>
      <c r="I34" s="25">
        <f t="shared" si="2"/>
        <v>92.825426017254202</v>
      </c>
      <c r="J34" s="25">
        <f t="shared" si="3"/>
        <v>49.406499283544704</v>
      </c>
    </row>
    <row r="35" spans="1:10" ht="16.5">
      <c r="A35" s="24" t="s">
        <v>306</v>
      </c>
      <c r="B35" s="71" t="s">
        <v>179</v>
      </c>
      <c r="C35" s="72"/>
      <c r="D35" s="72"/>
      <c r="E35" s="72"/>
      <c r="F35" s="26">
        <v>50035.86</v>
      </c>
      <c r="G35" s="25">
        <v>132440</v>
      </c>
      <c r="H35" s="26">
        <v>52060.74</v>
      </c>
      <c r="I35" s="25">
        <f t="shared" si="2"/>
        <v>104.04685759373378</v>
      </c>
      <c r="J35" s="25">
        <f t="shared" si="3"/>
        <v>39.3089247961341</v>
      </c>
    </row>
    <row r="36" spans="1:10" ht="16.5">
      <c r="A36" s="24" t="s">
        <v>304</v>
      </c>
      <c r="B36" s="71" t="s">
        <v>141</v>
      </c>
      <c r="C36" s="72"/>
      <c r="D36" s="72"/>
      <c r="E36" s="72"/>
      <c r="F36" s="26">
        <v>1034930.63</v>
      </c>
      <c r="G36" s="25">
        <v>1909292</v>
      </c>
      <c r="H36" s="26">
        <v>955128.06</v>
      </c>
      <c r="I36" s="25">
        <f t="shared" si="2"/>
        <v>92.289089946057544</v>
      </c>
      <c r="J36" s="25">
        <f t="shared" si="3"/>
        <v>50.02524810243797</v>
      </c>
    </row>
    <row r="37" spans="1:10" ht="16.5">
      <c r="A37" s="24" t="s">
        <v>305</v>
      </c>
      <c r="B37" s="71" t="s">
        <v>142</v>
      </c>
      <c r="C37" s="72"/>
      <c r="D37" s="72"/>
      <c r="E37" s="72"/>
      <c r="F37" s="26">
        <v>3747.63</v>
      </c>
      <c r="G37" s="25">
        <v>3755</v>
      </c>
      <c r="H37" s="26">
        <v>3414.72</v>
      </c>
      <c r="I37" s="25">
        <f t="shared" si="2"/>
        <v>91.11678580863105</v>
      </c>
      <c r="J37" s="25">
        <f t="shared" si="3"/>
        <v>90.937949400798928</v>
      </c>
    </row>
  </sheetData>
  <mergeCells count="34">
    <mergeCell ref="B34:E34"/>
    <mergeCell ref="B36:E36"/>
    <mergeCell ref="B37:E37"/>
    <mergeCell ref="B28:E28"/>
    <mergeCell ref="B29:E29"/>
    <mergeCell ref="B30:E30"/>
    <mergeCell ref="B35:E35"/>
    <mergeCell ref="A1:E1"/>
    <mergeCell ref="A2:D2"/>
    <mergeCell ref="A4:C4"/>
    <mergeCell ref="A5:J5"/>
    <mergeCell ref="A7:E7"/>
    <mergeCell ref="A3:D3"/>
    <mergeCell ref="A22:J22"/>
    <mergeCell ref="B32:E32"/>
    <mergeCell ref="B33:E33"/>
    <mergeCell ref="B31:E31"/>
    <mergeCell ref="B26:E26"/>
    <mergeCell ref="B27:E27"/>
    <mergeCell ref="A24:E24"/>
    <mergeCell ref="B25:E25"/>
    <mergeCell ref="B17:E17"/>
    <mergeCell ref="B19:E19"/>
    <mergeCell ref="B20:E20"/>
    <mergeCell ref="B14:E14"/>
    <mergeCell ref="B15:E15"/>
    <mergeCell ref="B16:E16"/>
    <mergeCell ref="B18:E18"/>
    <mergeCell ref="B11:E11"/>
    <mergeCell ref="B12:E12"/>
    <mergeCell ref="B13:E13"/>
    <mergeCell ref="B8:E8"/>
    <mergeCell ref="B9:E9"/>
    <mergeCell ref="B10:E10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"/>
  <sheetViews>
    <sheetView workbookViewId="0">
      <selection activeCell="E15" sqref="E15"/>
    </sheetView>
  </sheetViews>
  <sheetFormatPr defaultRowHeight="14.25"/>
  <cols>
    <col min="3" max="3" width="14.875" customWidth="1"/>
    <col min="5" max="5" width="11" customWidth="1"/>
    <col min="6" max="7" width="0.875" customWidth="1"/>
    <col min="8" max="9" width="1" customWidth="1"/>
    <col min="11" max="11" width="11.125" customWidth="1"/>
  </cols>
  <sheetData>
    <row r="1" spans="1:13" ht="16.5">
      <c r="A1" s="64" t="s">
        <v>24</v>
      </c>
      <c r="B1" s="65"/>
      <c r="C1" s="65"/>
      <c r="D1" s="65"/>
      <c r="E1" s="15"/>
      <c r="F1" s="15"/>
      <c r="G1" s="16"/>
      <c r="H1" s="15"/>
      <c r="I1" s="15"/>
      <c r="J1" s="79"/>
      <c r="K1" s="65"/>
      <c r="L1" s="15"/>
      <c r="M1" s="15"/>
    </row>
    <row r="2" spans="1:13" ht="16.5">
      <c r="A2" s="64" t="s">
        <v>25</v>
      </c>
      <c r="B2" s="65"/>
      <c r="C2" s="65"/>
      <c r="D2" s="65"/>
      <c r="E2" s="15"/>
      <c r="F2" s="65"/>
      <c r="G2" s="65"/>
      <c r="H2" s="15"/>
      <c r="I2" s="15"/>
      <c r="J2" s="80"/>
      <c r="K2" s="65"/>
      <c r="L2" s="15"/>
      <c r="M2" s="15"/>
    </row>
    <row r="3" spans="1:13" ht="16.5">
      <c r="A3" s="64" t="s">
        <v>145</v>
      </c>
      <c r="B3" s="65"/>
      <c r="C3" s="65"/>
      <c r="D3" s="65"/>
      <c r="E3" s="15"/>
      <c r="F3" s="15"/>
      <c r="G3" s="15"/>
      <c r="H3" s="15"/>
      <c r="I3" s="15"/>
      <c r="J3" s="38"/>
      <c r="K3" s="15"/>
      <c r="L3" s="15"/>
      <c r="M3" s="15"/>
    </row>
    <row r="4" spans="1:13" ht="16.5">
      <c r="A4" s="64" t="s">
        <v>26</v>
      </c>
      <c r="B4" s="65"/>
      <c r="C4" s="6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16.5">
      <c r="A5" s="63" t="s">
        <v>167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3" ht="16.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33">
      <c r="A7" s="85" t="s">
        <v>27</v>
      </c>
      <c r="B7" s="86"/>
      <c r="C7" s="86"/>
      <c r="D7" s="87"/>
      <c r="E7" s="17" t="s">
        <v>264</v>
      </c>
      <c r="F7" s="81" t="s">
        <v>267</v>
      </c>
      <c r="G7" s="68"/>
      <c r="H7" s="68"/>
      <c r="I7" s="68"/>
      <c r="J7" s="68"/>
      <c r="K7" s="17" t="s">
        <v>266</v>
      </c>
      <c r="L7" s="17" t="s">
        <v>143</v>
      </c>
      <c r="M7" s="17" t="s">
        <v>144</v>
      </c>
    </row>
    <row r="8" spans="1:13" ht="16.5">
      <c r="A8" s="82" t="s">
        <v>14</v>
      </c>
      <c r="B8" s="83"/>
      <c r="C8" s="83"/>
      <c r="D8" s="83"/>
      <c r="E8" s="46">
        <v>1225855.3600000001</v>
      </c>
      <c r="F8" s="84">
        <v>2339089</v>
      </c>
      <c r="G8" s="83"/>
      <c r="H8" s="83"/>
      <c r="I8" s="83"/>
      <c r="J8" s="83"/>
      <c r="K8" s="19">
        <v>1178554.49</v>
      </c>
      <c r="L8" s="19">
        <f>K8/E8*100</f>
        <v>96.141398769916862</v>
      </c>
      <c r="M8" s="19">
        <f>K8/F8*100</f>
        <v>50.38519226929801</v>
      </c>
    </row>
    <row r="9" spans="1:13" ht="16.5">
      <c r="A9" s="77" t="s">
        <v>168</v>
      </c>
      <c r="B9" s="72"/>
      <c r="C9" s="72"/>
      <c r="D9" s="72"/>
      <c r="E9" s="45">
        <v>1225855.3600000001</v>
      </c>
      <c r="F9" s="78">
        <v>2339089</v>
      </c>
      <c r="G9" s="72"/>
      <c r="H9" s="72"/>
      <c r="I9" s="72"/>
      <c r="J9" s="72"/>
      <c r="K9" s="18">
        <v>1178554.49</v>
      </c>
      <c r="L9" s="18">
        <f>K9/E9*100</f>
        <v>96.141398769916862</v>
      </c>
      <c r="M9" s="18">
        <f>K9/F9*100</f>
        <v>50.38519226929801</v>
      </c>
    </row>
    <row r="10" spans="1:13" ht="16.5">
      <c r="A10" s="77" t="s">
        <v>169</v>
      </c>
      <c r="B10" s="72"/>
      <c r="C10" s="72"/>
      <c r="D10" s="72"/>
      <c r="E10" s="45">
        <v>1225855.3600000001</v>
      </c>
      <c r="F10" s="78">
        <v>2339089</v>
      </c>
      <c r="G10" s="72"/>
      <c r="H10" s="72"/>
      <c r="I10" s="72"/>
      <c r="J10" s="72"/>
      <c r="K10" s="18">
        <v>1178554.49</v>
      </c>
      <c r="L10" s="18">
        <f>K10/E10*100</f>
        <v>96.141398769916862</v>
      </c>
      <c r="M10" s="18">
        <f>K10/F10*100</f>
        <v>50.38519226929801</v>
      </c>
    </row>
  </sheetData>
  <mergeCells count="16">
    <mergeCell ref="A10:D10"/>
    <mergeCell ref="F10:J10"/>
    <mergeCell ref="F2:G2"/>
    <mergeCell ref="J1:K1"/>
    <mergeCell ref="J2:K2"/>
    <mergeCell ref="A5:M5"/>
    <mergeCell ref="F7:J7"/>
    <mergeCell ref="A8:D8"/>
    <mergeCell ref="F8:J8"/>
    <mergeCell ref="A9:D9"/>
    <mergeCell ref="F9:J9"/>
    <mergeCell ref="A1:D1"/>
    <mergeCell ref="A2:D2"/>
    <mergeCell ref="A4:C4"/>
    <mergeCell ref="A7:D7"/>
    <mergeCell ref="A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68"/>
  <sheetViews>
    <sheetView topLeftCell="A142" zoomScaleNormal="100" workbookViewId="0">
      <selection activeCell="F84" sqref="F84"/>
    </sheetView>
  </sheetViews>
  <sheetFormatPr defaultRowHeight="14.25"/>
  <cols>
    <col min="1" max="1" width="20.875" customWidth="1"/>
    <col min="2" max="2" width="64.5" customWidth="1"/>
    <col min="3" max="3" width="14.875" customWidth="1"/>
    <col min="4" max="4" width="15" customWidth="1"/>
    <col min="5" max="5" width="13.375" customWidth="1"/>
    <col min="8" max="8" width="9.875" customWidth="1"/>
    <col min="9" max="9" width="12.25" customWidth="1"/>
    <col min="10" max="10" width="11.375" customWidth="1"/>
    <col min="12" max="12" width="11.375" bestFit="1" customWidth="1"/>
  </cols>
  <sheetData>
    <row r="1" spans="1:12">
      <c r="A1" s="89" t="s">
        <v>165</v>
      </c>
      <c r="B1" s="89"/>
      <c r="C1" s="6"/>
      <c r="D1" s="7"/>
    </row>
    <row r="2" spans="1:12">
      <c r="A2" s="89" t="s">
        <v>166</v>
      </c>
      <c r="B2" s="89"/>
      <c r="C2" s="89"/>
    </row>
    <row r="3" spans="1:12">
      <c r="A3" s="89" t="s">
        <v>181</v>
      </c>
      <c r="B3" s="89"/>
      <c r="C3" s="89"/>
    </row>
    <row r="4" spans="1:12">
      <c r="A4" s="89" t="s">
        <v>26</v>
      </c>
      <c r="B4" s="89"/>
    </row>
    <row r="5" spans="1:12">
      <c r="A5" s="88" t="s">
        <v>269</v>
      </c>
      <c r="B5" s="88"/>
      <c r="C5" s="88"/>
      <c r="D5" s="88"/>
      <c r="E5" s="88"/>
    </row>
    <row r="7" spans="1:12">
      <c r="A7" s="8" t="s">
        <v>182</v>
      </c>
      <c r="B7" s="8" t="s">
        <v>27</v>
      </c>
      <c r="C7" s="14" t="s">
        <v>183</v>
      </c>
      <c r="D7" s="14" t="s">
        <v>184</v>
      </c>
      <c r="E7" s="14" t="s">
        <v>3</v>
      </c>
    </row>
    <row r="8" spans="1:12">
      <c r="A8" s="9" t="s">
        <v>180</v>
      </c>
      <c r="B8" s="9" t="s">
        <v>185</v>
      </c>
      <c r="C8" s="9">
        <v>2339089</v>
      </c>
      <c r="D8" s="9">
        <v>1178554.49</v>
      </c>
      <c r="E8" s="9">
        <f>D8/C8*100</f>
        <v>50.38519226929801</v>
      </c>
      <c r="I8" s="2"/>
      <c r="J8" s="2"/>
      <c r="L8" s="2"/>
    </row>
    <row r="9" spans="1:12">
      <c r="A9" s="10" t="s">
        <v>186</v>
      </c>
      <c r="B9" s="10" t="s">
        <v>146</v>
      </c>
      <c r="C9" s="10">
        <v>2339089</v>
      </c>
      <c r="D9" s="10">
        <v>1178554.49</v>
      </c>
      <c r="E9" s="10">
        <f>D9/C9*100</f>
        <v>50.38519226929801</v>
      </c>
      <c r="I9" s="2"/>
      <c r="J9" s="2"/>
      <c r="L9" s="2"/>
    </row>
    <row r="10" spans="1:12">
      <c r="A10" s="11" t="s">
        <v>270</v>
      </c>
      <c r="B10" s="11" t="s">
        <v>187</v>
      </c>
      <c r="C10" s="11">
        <f>C11+C40+C158</f>
        <v>2339089</v>
      </c>
      <c r="D10" s="11">
        <f>D11+D40+D158</f>
        <v>1178554.49</v>
      </c>
      <c r="E10" s="11">
        <f>D10/C10*100</f>
        <v>50.38519226929801</v>
      </c>
      <c r="I10" s="2"/>
      <c r="J10" s="2"/>
      <c r="L10" s="2"/>
    </row>
    <row r="11" spans="1:12">
      <c r="A11" s="12" t="s">
        <v>271</v>
      </c>
      <c r="B11" s="12" t="s">
        <v>147</v>
      </c>
      <c r="C11" s="12">
        <f>C12+C36</f>
        <v>99955</v>
      </c>
      <c r="D11" s="12">
        <f>D12+D36</f>
        <v>56518.51</v>
      </c>
      <c r="E11" s="12">
        <f>D11/C11*100</f>
        <v>56.543954779650839</v>
      </c>
      <c r="I11" s="2"/>
      <c r="J11" s="2"/>
      <c r="L11" s="2"/>
    </row>
    <row r="12" spans="1:12">
      <c r="A12" s="12" t="s">
        <v>272</v>
      </c>
      <c r="B12" s="12" t="s">
        <v>148</v>
      </c>
      <c r="C12" s="12">
        <v>92455</v>
      </c>
      <c r="D12" s="12">
        <v>54294.76</v>
      </c>
      <c r="E12" s="12">
        <f>D12/C12*100</f>
        <v>58.72560705207939</v>
      </c>
      <c r="I12" s="2"/>
      <c r="J12" s="2"/>
      <c r="L12" s="2"/>
    </row>
    <row r="13" spans="1:12">
      <c r="A13" s="13" t="s">
        <v>273</v>
      </c>
      <c r="B13" s="13" t="s">
        <v>274</v>
      </c>
      <c r="C13" s="13">
        <v>92455</v>
      </c>
      <c r="D13" s="13">
        <v>54294.76</v>
      </c>
      <c r="E13" s="13">
        <v>54.39271959965869</v>
      </c>
      <c r="I13" s="2"/>
      <c r="J13" s="2"/>
      <c r="L13" s="2"/>
    </row>
    <row r="14" spans="1:12">
      <c r="A14" t="s">
        <v>64</v>
      </c>
      <c r="B14" t="s">
        <v>65</v>
      </c>
      <c r="C14" s="2">
        <f>C33+C32+C31+C30+C29+C28+C27+C26+C25+C24+C23+C22+C21+C20+C19+C18+C17+C16+C15</f>
        <v>92455</v>
      </c>
      <c r="D14" s="2">
        <f>D34+D33+D32+D31+D30+D29+D28+D27+D26+D25+D24+D23+D22+D21+D20+D19+D18+D17+D16+D15</f>
        <v>54294.759999999995</v>
      </c>
      <c r="E14" s="2">
        <f>D14/C14*100</f>
        <v>58.72560705207939</v>
      </c>
      <c r="H14" s="2"/>
      <c r="I14" s="2"/>
      <c r="J14" s="2"/>
      <c r="K14" s="2"/>
      <c r="L14" s="2"/>
    </row>
    <row r="15" spans="1:12">
      <c r="A15" t="s">
        <v>188</v>
      </c>
      <c r="B15" t="s">
        <v>189</v>
      </c>
      <c r="C15" s="2">
        <v>6256</v>
      </c>
      <c r="D15" s="2">
        <v>3934.84</v>
      </c>
      <c r="E15" s="2">
        <f t="shared" ref="E15:E33" si="0">D15/C15*100</f>
        <v>62.89705882352942</v>
      </c>
      <c r="H15" s="2"/>
      <c r="I15" s="2"/>
      <c r="J15" s="2"/>
      <c r="K15" s="2"/>
      <c r="L15" s="2"/>
    </row>
    <row r="16" spans="1:12">
      <c r="A16" t="s">
        <v>190</v>
      </c>
      <c r="B16" t="s">
        <v>70</v>
      </c>
      <c r="C16" s="2">
        <v>2000</v>
      </c>
      <c r="D16" s="2">
        <v>759.75</v>
      </c>
      <c r="E16" s="2">
        <f t="shared" si="0"/>
        <v>37.987500000000004</v>
      </c>
      <c r="H16" s="2"/>
      <c r="I16" s="2"/>
      <c r="K16" s="2"/>
      <c r="L16" s="2"/>
    </row>
    <row r="17" spans="1:12">
      <c r="A17" t="s">
        <v>191</v>
      </c>
      <c r="B17" t="s">
        <v>192</v>
      </c>
      <c r="C17" s="2">
        <v>18000</v>
      </c>
      <c r="D17" s="2">
        <v>10321.24</v>
      </c>
      <c r="E17" s="2">
        <f t="shared" si="0"/>
        <v>57.340222222222224</v>
      </c>
      <c r="H17" s="52"/>
      <c r="I17" s="2"/>
      <c r="J17" s="2"/>
      <c r="K17" s="2"/>
      <c r="L17" s="2"/>
    </row>
    <row r="18" spans="1:12">
      <c r="A18" t="s">
        <v>193</v>
      </c>
      <c r="B18" t="s">
        <v>75</v>
      </c>
      <c r="C18" s="2">
        <v>35205</v>
      </c>
      <c r="D18" s="2">
        <v>20513.77</v>
      </c>
      <c r="E18" s="2">
        <f t="shared" si="0"/>
        <v>58.269478767220562</v>
      </c>
      <c r="H18" s="52"/>
      <c r="I18" s="2"/>
      <c r="J18" s="2"/>
      <c r="K18" s="2"/>
      <c r="L18" s="2"/>
    </row>
    <row r="19" spans="1:12">
      <c r="A19" t="s">
        <v>194</v>
      </c>
      <c r="B19" t="s">
        <v>195</v>
      </c>
      <c r="C19" s="2">
        <v>4500</v>
      </c>
      <c r="D19" s="2">
        <v>2235.5100000000002</v>
      </c>
      <c r="E19" s="2">
        <f t="shared" si="0"/>
        <v>49.678000000000004</v>
      </c>
      <c r="I19" s="2"/>
      <c r="J19" s="2"/>
      <c r="K19" s="2"/>
      <c r="L19" s="2"/>
    </row>
    <row r="20" spans="1:12">
      <c r="A20" t="s">
        <v>196</v>
      </c>
      <c r="B20" t="s">
        <v>197</v>
      </c>
      <c r="C20" s="2">
        <v>3000</v>
      </c>
      <c r="D20" s="2">
        <v>0</v>
      </c>
      <c r="E20" s="2">
        <f t="shared" si="0"/>
        <v>0</v>
      </c>
      <c r="I20" s="2"/>
    </row>
    <row r="21" spans="1:12">
      <c r="A21" t="s">
        <v>198</v>
      </c>
      <c r="B21" t="s">
        <v>78</v>
      </c>
      <c r="C21" s="2">
        <v>1500</v>
      </c>
      <c r="D21" s="2">
        <v>1009.34</v>
      </c>
      <c r="E21" s="2">
        <f t="shared" si="0"/>
        <v>67.289333333333332</v>
      </c>
      <c r="I21" s="2"/>
      <c r="K21" s="2"/>
    </row>
    <row r="22" spans="1:12">
      <c r="A22" t="s">
        <v>199</v>
      </c>
      <c r="B22" t="s">
        <v>200</v>
      </c>
      <c r="C22" s="2">
        <v>2170</v>
      </c>
      <c r="D22" s="2">
        <v>927.47</v>
      </c>
      <c r="E22" s="2">
        <f t="shared" si="0"/>
        <v>42.74055299539171</v>
      </c>
      <c r="I22" s="2"/>
      <c r="K22" s="2"/>
    </row>
    <row r="23" spans="1:12">
      <c r="A23" t="s">
        <v>201</v>
      </c>
      <c r="B23" t="s">
        <v>202</v>
      </c>
      <c r="C23" s="2">
        <v>4000</v>
      </c>
      <c r="D23" s="2">
        <v>4050</v>
      </c>
      <c r="E23" s="2">
        <f t="shared" si="0"/>
        <v>101.25</v>
      </c>
      <c r="I23" s="2"/>
    </row>
    <row r="24" spans="1:12">
      <c r="A24" t="s">
        <v>203</v>
      </c>
      <c r="B24" t="s">
        <v>204</v>
      </c>
      <c r="C24" s="2">
        <v>200</v>
      </c>
      <c r="D24" s="2">
        <v>0</v>
      </c>
      <c r="E24" s="2">
        <f t="shared" si="0"/>
        <v>0</v>
      </c>
      <c r="I24" s="2"/>
    </row>
    <row r="25" spans="1:12">
      <c r="A25" t="s">
        <v>205</v>
      </c>
      <c r="B25" t="s">
        <v>206</v>
      </c>
      <c r="C25" s="2">
        <v>7016</v>
      </c>
      <c r="D25" s="2">
        <v>6496.7</v>
      </c>
      <c r="E25" s="2">
        <f t="shared" si="0"/>
        <v>92.598346636259976</v>
      </c>
      <c r="I25" s="2"/>
    </row>
    <row r="26" spans="1:12">
      <c r="A26" t="s">
        <v>207</v>
      </c>
      <c r="B26" t="s">
        <v>208</v>
      </c>
      <c r="C26" s="2">
        <v>100</v>
      </c>
      <c r="D26" s="2">
        <v>0</v>
      </c>
      <c r="E26" s="2">
        <f t="shared" si="0"/>
        <v>0</v>
      </c>
      <c r="I26" s="2"/>
      <c r="J26" s="2"/>
    </row>
    <row r="27" spans="1:12">
      <c r="A27" t="s">
        <v>209</v>
      </c>
      <c r="B27" t="s">
        <v>210</v>
      </c>
      <c r="C27" s="2">
        <v>3200</v>
      </c>
      <c r="D27" s="2">
        <v>0</v>
      </c>
      <c r="E27" s="2">
        <f t="shared" si="0"/>
        <v>0</v>
      </c>
      <c r="I27" s="2"/>
    </row>
    <row r="28" spans="1:12">
      <c r="A28" t="s">
        <v>211</v>
      </c>
      <c r="B28" t="s">
        <v>212</v>
      </c>
      <c r="C28" s="2">
        <v>1010</v>
      </c>
      <c r="D28" s="2">
        <v>1706.91</v>
      </c>
      <c r="E28" s="2">
        <f t="shared" si="0"/>
        <v>169.0009900990099</v>
      </c>
    </row>
    <row r="29" spans="1:12">
      <c r="A29" t="s">
        <v>213</v>
      </c>
      <c r="B29" t="s">
        <v>214</v>
      </c>
      <c r="C29" s="2">
        <v>2600</v>
      </c>
      <c r="D29" s="2">
        <v>1444.92</v>
      </c>
      <c r="E29" s="2">
        <f t="shared" si="0"/>
        <v>55.573846153846148</v>
      </c>
      <c r="I29" s="2"/>
      <c r="J29" s="2"/>
    </row>
    <row r="30" spans="1:12">
      <c r="A30" t="s">
        <v>215</v>
      </c>
      <c r="B30" t="s">
        <v>216</v>
      </c>
      <c r="C30" s="2">
        <v>375</v>
      </c>
      <c r="D30" s="2">
        <v>0</v>
      </c>
      <c r="E30" s="2">
        <f t="shared" si="0"/>
        <v>0</v>
      </c>
      <c r="I30" s="2"/>
    </row>
    <row r="31" spans="1:12">
      <c r="A31" t="s">
        <v>217</v>
      </c>
      <c r="B31" t="s">
        <v>218</v>
      </c>
      <c r="C31" s="2">
        <v>280</v>
      </c>
      <c r="D31" s="2">
        <v>140</v>
      </c>
      <c r="E31" s="2">
        <f t="shared" si="0"/>
        <v>50</v>
      </c>
      <c r="I31" s="2"/>
    </row>
    <row r="32" spans="1:12">
      <c r="A32" t="s">
        <v>219</v>
      </c>
      <c r="B32" t="s">
        <v>96</v>
      </c>
      <c r="C32" s="2">
        <v>893</v>
      </c>
      <c r="D32" s="2">
        <v>745.18</v>
      </c>
      <c r="E32" s="2">
        <f t="shared" si="0"/>
        <v>83.446808510638292</v>
      </c>
      <c r="I32" s="2"/>
    </row>
    <row r="33" spans="1:9">
      <c r="A33" t="s">
        <v>220</v>
      </c>
      <c r="B33" t="s">
        <v>93</v>
      </c>
      <c r="C33" s="2">
        <v>150</v>
      </c>
      <c r="D33" s="2">
        <v>0</v>
      </c>
      <c r="E33" s="2">
        <f t="shared" si="0"/>
        <v>0</v>
      </c>
      <c r="I33" s="2"/>
    </row>
    <row r="34" spans="1:9">
      <c r="A34" t="s">
        <v>98</v>
      </c>
      <c r="B34" t="s">
        <v>99</v>
      </c>
      <c r="C34" s="2">
        <v>0</v>
      </c>
      <c r="D34" s="2">
        <v>9.1300000000000008</v>
      </c>
      <c r="E34" s="4">
        <v>0</v>
      </c>
      <c r="I34" s="2"/>
    </row>
    <row r="35" spans="1:9">
      <c r="A35" s="49">
        <v>3433</v>
      </c>
      <c r="B35" t="s">
        <v>103</v>
      </c>
      <c r="C35" s="2">
        <v>0</v>
      </c>
      <c r="D35" s="2">
        <v>9.1300000000000008</v>
      </c>
      <c r="E35" s="4">
        <v>0</v>
      </c>
    </row>
    <row r="36" spans="1:9">
      <c r="A36" s="12" t="s">
        <v>275</v>
      </c>
      <c r="B36" s="12" t="s">
        <v>149</v>
      </c>
      <c r="C36" s="12">
        <v>7500</v>
      </c>
      <c r="D36" s="12">
        <v>2223.75</v>
      </c>
      <c r="E36" s="12">
        <f t="shared" ref="E36:E43" si="1">D36/C36*100</f>
        <v>29.65</v>
      </c>
      <c r="I36" s="2"/>
    </row>
    <row r="37" spans="1:9">
      <c r="A37" s="13" t="s">
        <v>273</v>
      </c>
      <c r="B37" s="13" t="s">
        <v>274</v>
      </c>
      <c r="C37" s="13">
        <v>7500</v>
      </c>
      <c r="D37" s="13">
        <v>2223.75</v>
      </c>
      <c r="E37" s="13">
        <f t="shared" si="1"/>
        <v>29.65</v>
      </c>
      <c r="I37" s="2"/>
    </row>
    <row r="38" spans="1:9">
      <c r="A38" t="s">
        <v>114</v>
      </c>
      <c r="B38" t="s">
        <v>115</v>
      </c>
      <c r="C38" s="2">
        <v>7500</v>
      </c>
      <c r="D38" s="2">
        <v>2223.75</v>
      </c>
      <c r="E38" s="2">
        <f t="shared" si="1"/>
        <v>29.65</v>
      </c>
      <c r="I38" s="2"/>
    </row>
    <row r="39" spans="1:9">
      <c r="A39" t="s">
        <v>221</v>
      </c>
      <c r="B39" t="s">
        <v>173</v>
      </c>
      <c r="C39" s="2">
        <v>7500</v>
      </c>
      <c r="D39" s="2">
        <v>2223.75</v>
      </c>
      <c r="E39" s="2">
        <f t="shared" si="1"/>
        <v>29.65</v>
      </c>
    </row>
    <row r="40" spans="1:9">
      <c r="A40" s="12" t="s">
        <v>276</v>
      </c>
      <c r="B40" s="12" t="s">
        <v>150</v>
      </c>
      <c r="C40" s="12">
        <f>C41+C57+C82+C87+C91+C100+C104+C108+C112+C116+C127+C131+C138+C145</f>
        <v>460642</v>
      </c>
      <c r="D40" s="12">
        <f>D41+D57+D82+D87+D91+D100+D104+D108+D112+D116+D127+D131+D138+D145</f>
        <v>232419.38</v>
      </c>
      <c r="E40" s="12">
        <f t="shared" si="1"/>
        <v>50.455533798481255</v>
      </c>
    </row>
    <row r="41" spans="1:9">
      <c r="A41" s="12" t="s">
        <v>277</v>
      </c>
      <c r="B41" s="12" t="s">
        <v>151</v>
      </c>
      <c r="C41" s="12">
        <f>C42+C50</f>
        <v>164435</v>
      </c>
      <c r="D41" s="12">
        <f>D42+D50</f>
        <v>83162.649999999994</v>
      </c>
      <c r="E41" s="12">
        <f t="shared" si="1"/>
        <v>50.574786389758863</v>
      </c>
    </row>
    <row r="42" spans="1:9">
      <c r="A42" s="13" t="s">
        <v>222</v>
      </c>
      <c r="B42" s="13" t="s">
        <v>152</v>
      </c>
      <c r="C42" s="13">
        <f>C43+C46</f>
        <v>94435</v>
      </c>
      <c r="D42" s="13">
        <f>D43+D46</f>
        <v>54478.81</v>
      </c>
      <c r="E42" s="13">
        <f t="shared" si="1"/>
        <v>57.689214803833323</v>
      </c>
    </row>
    <row r="43" spans="1:9">
      <c r="A43" t="s">
        <v>54</v>
      </c>
      <c r="B43" t="s">
        <v>55</v>
      </c>
      <c r="C43" s="2">
        <f>C44+C45</f>
        <v>93200</v>
      </c>
      <c r="D43" s="2">
        <f>D44+D45</f>
        <v>53525.06</v>
      </c>
      <c r="E43" s="2">
        <f t="shared" si="1"/>
        <v>57.430321888412017</v>
      </c>
      <c r="I43" s="2"/>
    </row>
    <row r="44" spans="1:9">
      <c r="A44" t="s">
        <v>223</v>
      </c>
      <c r="B44" t="s">
        <v>224</v>
      </c>
      <c r="C44" s="2">
        <v>88000</v>
      </c>
      <c r="D44" s="2">
        <v>50885.72</v>
      </c>
      <c r="E44" s="2">
        <f t="shared" ref="E44:E49" si="2">D44/C44*100</f>
        <v>57.824681818181823</v>
      </c>
    </row>
    <row r="45" spans="1:9">
      <c r="A45" t="s">
        <v>225</v>
      </c>
      <c r="B45" t="s">
        <v>60</v>
      </c>
      <c r="C45" s="2">
        <v>5200</v>
      </c>
      <c r="D45" s="2">
        <v>2639.34</v>
      </c>
      <c r="E45" s="2">
        <f t="shared" si="2"/>
        <v>50.756538461538469</v>
      </c>
    </row>
    <row r="46" spans="1:9">
      <c r="A46" t="s">
        <v>64</v>
      </c>
      <c r="B46" t="s">
        <v>65</v>
      </c>
      <c r="C46" s="2">
        <f>C47+C48+C49</f>
        <v>1235</v>
      </c>
      <c r="D46" s="2">
        <f>D47+D48+D49</f>
        <v>953.75</v>
      </c>
      <c r="E46" s="2">
        <f t="shared" si="2"/>
        <v>77.226720647773277</v>
      </c>
    </row>
    <row r="47" spans="1:9">
      <c r="A47" t="s">
        <v>209</v>
      </c>
      <c r="B47" t="s">
        <v>210</v>
      </c>
      <c r="C47" s="2">
        <v>160</v>
      </c>
      <c r="D47" s="2">
        <v>0</v>
      </c>
      <c r="E47" s="2">
        <f t="shared" si="2"/>
        <v>0</v>
      </c>
    </row>
    <row r="48" spans="1:9">
      <c r="A48" t="s">
        <v>213</v>
      </c>
      <c r="B48" t="s">
        <v>214</v>
      </c>
      <c r="C48" s="2">
        <v>375</v>
      </c>
      <c r="D48" s="2">
        <v>229.25</v>
      </c>
      <c r="E48" s="2">
        <f t="shared" si="2"/>
        <v>61.133333333333326</v>
      </c>
    </row>
    <row r="49" spans="1:5">
      <c r="A49" t="s">
        <v>215</v>
      </c>
      <c r="B49" t="s">
        <v>216</v>
      </c>
      <c r="C49" s="2">
        <v>700</v>
      </c>
      <c r="D49" s="2">
        <v>724.5</v>
      </c>
      <c r="E49" s="2">
        <f t="shared" si="2"/>
        <v>103.49999999999999</v>
      </c>
    </row>
    <row r="50" spans="1:5">
      <c r="A50" s="13" t="s">
        <v>226</v>
      </c>
      <c r="B50" s="13" t="s">
        <v>153</v>
      </c>
      <c r="C50" s="13">
        <f>C51+C54</f>
        <v>70000</v>
      </c>
      <c r="D50" s="13">
        <f>D51+D54</f>
        <v>28683.840000000004</v>
      </c>
      <c r="E50" s="13">
        <f>D50/C50*100</f>
        <v>40.976914285714287</v>
      </c>
    </row>
    <row r="51" spans="1:5">
      <c r="A51" t="s">
        <v>54</v>
      </c>
      <c r="B51" t="s">
        <v>55</v>
      </c>
      <c r="C51" s="2">
        <f>C52+C53</f>
        <v>29500</v>
      </c>
      <c r="D51" s="2">
        <f>D52+D53</f>
        <v>18857.620000000003</v>
      </c>
      <c r="E51" s="2">
        <f>D51/C51*100</f>
        <v>63.924135593220342</v>
      </c>
    </row>
    <row r="52" spans="1:5">
      <c r="A52" t="s">
        <v>223</v>
      </c>
      <c r="B52" t="s">
        <v>224</v>
      </c>
      <c r="C52" s="2">
        <v>25000</v>
      </c>
      <c r="D52" s="2">
        <v>8979.84</v>
      </c>
      <c r="E52" s="2">
        <f t="shared" ref="E52:E56" si="3">D52/C52*100</f>
        <v>35.919359999999998</v>
      </c>
    </row>
    <row r="53" spans="1:5">
      <c r="A53" t="s">
        <v>227</v>
      </c>
      <c r="B53" t="s">
        <v>63</v>
      </c>
      <c r="C53" s="2">
        <v>4500</v>
      </c>
      <c r="D53" s="2">
        <v>9877.7800000000007</v>
      </c>
      <c r="E53" s="2">
        <f t="shared" si="3"/>
        <v>219.50622222222225</v>
      </c>
    </row>
    <row r="54" spans="1:5">
      <c r="A54" t="s">
        <v>64</v>
      </c>
      <c r="B54" t="s">
        <v>65</v>
      </c>
      <c r="C54" s="2">
        <f>C55+C56</f>
        <v>40500</v>
      </c>
      <c r="D54" s="2">
        <f>D55+D56</f>
        <v>9826.2199999999993</v>
      </c>
      <c r="E54" s="2">
        <f t="shared" si="3"/>
        <v>24.26227160493827</v>
      </c>
    </row>
    <row r="55" spans="1:5">
      <c r="A55" t="s">
        <v>228</v>
      </c>
      <c r="B55" t="s">
        <v>229</v>
      </c>
      <c r="C55" s="2">
        <v>500</v>
      </c>
      <c r="D55" s="2">
        <v>484.75</v>
      </c>
      <c r="E55" s="2">
        <f t="shared" si="3"/>
        <v>96.95</v>
      </c>
    </row>
    <row r="56" spans="1:5">
      <c r="A56" t="s">
        <v>230</v>
      </c>
      <c r="B56" t="s">
        <v>74</v>
      </c>
      <c r="C56" s="2">
        <v>40000</v>
      </c>
      <c r="D56" s="2">
        <v>9341.4699999999993</v>
      </c>
      <c r="E56" s="2">
        <f t="shared" si="3"/>
        <v>23.353674999999999</v>
      </c>
    </row>
    <row r="57" spans="1:5">
      <c r="A57" s="12" t="s">
        <v>278</v>
      </c>
      <c r="B57" s="12" t="s">
        <v>154</v>
      </c>
      <c r="C57" s="12">
        <f>C58+C63+C67+C70+C77</f>
        <v>5992</v>
      </c>
      <c r="D57" s="12">
        <f>D58+D63+D67+D70+D77</f>
        <v>4091.5499999999997</v>
      </c>
      <c r="E57" s="12">
        <f>D57/C57*100</f>
        <v>68.283544726301727</v>
      </c>
    </row>
    <row r="58" spans="1:5">
      <c r="A58" s="13" t="s">
        <v>222</v>
      </c>
      <c r="B58" s="13" t="s">
        <v>152</v>
      </c>
      <c r="C58" s="13">
        <v>1512</v>
      </c>
      <c r="D58" s="13">
        <v>453.3</v>
      </c>
      <c r="E58" s="13">
        <f>D58/C58*100</f>
        <v>29.980158730158728</v>
      </c>
    </row>
    <row r="59" spans="1:5">
      <c r="A59" t="s">
        <v>64</v>
      </c>
      <c r="B59" t="s">
        <v>65</v>
      </c>
      <c r="C59" s="2">
        <f>C60+C61</f>
        <v>1512</v>
      </c>
      <c r="D59" s="2">
        <f>D60+D61+D62</f>
        <v>453.3</v>
      </c>
      <c r="E59" s="2">
        <f>D59/C59*100</f>
        <v>29.980158730158728</v>
      </c>
    </row>
    <row r="60" spans="1:5">
      <c r="A60" t="s">
        <v>191</v>
      </c>
      <c r="B60" t="s">
        <v>192</v>
      </c>
      <c r="C60" s="2">
        <v>1062</v>
      </c>
      <c r="D60" s="2">
        <v>0</v>
      </c>
      <c r="E60" s="2">
        <f t="shared" ref="E60:E61" si="4">D60/C60*100</f>
        <v>0</v>
      </c>
    </row>
    <row r="61" spans="1:5">
      <c r="A61" t="s">
        <v>199</v>
      </c>
      <c r="B61" t="s">
        <v>200</v>
      </c>
      <c r="C61" s="2">
        <v>450</v>
      </c>
      <c r="D61" s="2">
        <v>372</v>
      </c>
      <c r="E61" s="2">
        <f t="shared" si="4"/>
        <v>82.666666666666671</v>
      </c>
    </row>
    <row r="62" spans="1:5" s="48" customFormat="1">
      <c r="A62" s="49">
        <v>3299</v>
      </c>
      <c r="B62" s="48" t="s">
        <v>93</v>
      </c>
      <c r="C62" s="2">
        <v>0</v>
      </c>
      <c r="D62" s="2">
        <v>81.3</v>
      </c>
      <c r="E62" s="2">
        <v>0</v>
      </c>
    </row>
    <row r="63" spans="1:5">
      <c r="A63" s="13" t="s">
        <v>231</v>
      </c>
      <c r="B63" s="13" t="s">
        <v>155</v>
      </c>
      <c r="C63" s="13">
        <v>525</v>
      </c>
      <c r="D63" s="13">
        <v>77.58</v>
      </c>
      <c r="E63" s="13">
        <f>D63/C63*100</f>
        <v>14.777142857142858</v>
      </c>
    </row>
    <row r="64" spans="1:5">
      <c r="A64" t="s">
        <v>64</v>
      </c>
      <c r="B64" t="s">
        <v>65</v>
      </c>
      <c r="C64" s="2">
        <v>525</v>
      </c>
      <c r="D64" s="2">
        <v>77.58</v>
      </c>
      <c r="E64" s="2">
        <f>D64/C64*100</f>
        <v>14.777142857142858</v>
      </c>
    </row>
    <row r="65" spans="1:5">
      <c r="A65" t="s">
        <v>230</v>
      </c>
      <c r="B65" t="s">
        <v>74</v>
      </c>
      <c r="C65" s="2">
        <v>500</v>
      </c>
      <c r="D65" s="2">
        <v>77.58</v>
      </c>
      <c r="E65" s="2">
        <f t="shared" ref="E65:E66" si="5">D65/C65*100</f>
        <v>15.516</v>
      </c>
    </row>
    <row r="66" spans="1:5">
      <c r="A66" t="s">
        <v>217</v>
      </c>
      <c r="B66" t="s">
        <v>218</v>
      </c>
      <c r="C66" s="2">
        <v>25</v>
      </c>
      <c r="D66" s="2">
        <v>0</v>
      </c>
      <c r="E66" s="2">
        <f t="shared" si="5"/>
        <v>0</v>
      </c>
    </row>
    <row r="67" spans="1:5" s="48" customFormat="1">
      <c r="A67" s="13" t="s">
        <v>226</v>
      </c>
      <c r="B67" s="13" t="s">
        <v>153</v>
      </c>
      <c r="C67" s="13">
        <v>100</v>
      </c>
      <c r="D67" s="13">
        <v>0</v>
      </c>
      <c r="E67" s="50">
        <f>D67/C67*100</f>
        <v>0</v>
      </c>
    </row>
    <row r="68" spans="1:5" s="48" customFormat="1">
      <c r="A68" s="48" t="s">
        <v>64</v>
      </c>
      <c r="B68" s="48" t="s">
        <v>65</v>
      </c>
      <c r="C68" s="2">
        <v>100</v>
      </c>
      <c r="D68" s="2">
        <v>0</v>
      </c>
      <c r="E68" s="4">
        <f>D68/C68*100</f>
        <v>0</v>
      </c>
    </row>
    <row r="69" spans="1:5" s="48" customFormat="1">
      <c r="A69" s="49">
        <v>3291</v>
      </c>
      <c r="B69" s="48" t="s">
        <v>282</v>
      </c>
      <c r="C69" s="2">
        <v>100</v>
      </c>
      <c r="D69" s="2">
        <v>0</v>
      </c>
      <c r="E69" s="4">
        <f t="shared" ref="E69" si="6">D69/C69*100</f>
        <v>0</v>
      </c>
    </row>
    <row r="70" spans="1:5">
      <c r="A70" s="13" t="s">
        <v>279</v>
      </c>
      <c r="B70" s="13" t="s">
        <v>280</v>
      </c>
      <c r="C70" s="13">
        <v>100</v>
      </c>
      <c r="D70" s="13">
        <v>145.94999999999999</v>
      </c>
      <c r="E70" s="13">
        <f>D70/C70*100</f>
        <v>145.94999999999999</v>
      </c>
    </row>
    <row r="71" spans="1:5">
      <c r="A71" t="s">
        <v>64</v>
      </c>
      <c r="B71" t="s">
        <v>65</v>
      </c>
      <c r="C71" s="2">
        <v>100</v>
      </c>
      <c r="D71" s="2">
        <f>D72+D73</f>
        <v>145.94999999999999</v>
      </c>
      <c r="E71" s="2">
        <f>D71/C71*100</f>
        <v>145.94999999999999</v>
      </c>
    </row>
    <row r="72" spans="1:5" s="48" customFormat="1">
      <c r="A72" s="49">
        <v>3211</v>
      </c>
      <c r="B72" s="48" t="s">
        <v>189</v>
      </c>
      <c r="C72" s="2">
        <v>0</v>
      </c>
      <c r="D72" s="2">
        <v>59</v>
      </c>
      <c r="E72" s="4">
        <v>0</v>
      </c>
    </row>
    <row r="73" spans="1:5" s="48" customFormat="1">
      <c r="A73" s="49">
        <v>3213</v>
      </c>
      <c r="B73" s="48" t="s">
        <v>70</v>
      </c>
      <c r="C73" s="2">
        <v>0</v>
      </c>
      <c r="D73" s="2">
        <v>86.95</v>
      </c>
      <c r="E73" s="4">
        <v>0</v>
      </c>
    </row>
    <row r="74" spans="1:5">
      <c r="A74" t="s">
        <v>191</v>
      </c>
      <c r="B74" t="s">
        <v>192</v>
      </c>
      <c r="C74" s="2">
        <v>100</v>
      </c>
      <c r="D74" s="2">
        <v>0</v>
      </c>
      <c r="E74" s="4">
        <f t="shared" ref="E74" si="7">D74/C74*100</f>
        <v>0</v>
      </c>
    </row>
    <row r="75" spans="1:5">
      <c r="A75" t="s">
        <v>109</v>
      </c>
      <c r="B75" t="s">
        <v>232</v>
      </c>
      <c r="C75" s="2">
        <v>0</v>
      </c>
      <c r="D75" s="2">
        <v>0</v>
      </c>
      <c r="E75" s="4">
        <v>0</v>
      </c>
    </row>
    <row r="76" spans="1:5">
      <c r="A76" t="s">
        <v>233</v>
      </c>
      <c r="B76" t="s">
        <v>234</v>
      </c>
      <c r="C76" s="2">
        <v>0</v>
      </c>
      <c r="D76" s="2">
        <v>0</v>
      </c>
      <c r="E76" s="4">
        <v>0</v>
      </c>
    </row>
    <row r="77" spans="1:5">
      <c r="A77" s="13" t="s">
        <v>281</v>
      </c>
      <c r="B77" s="13" t="s">
        <v>156</v>
      </c>
      <c r="C77" s="13">
        <f>C78+C80</f>
        <v>3755</v>
      </c>
      <c r="D77" s="13">
        <v>3414.72</v>
      </c>
      <c r="E77" s="13">
        <f>D77/C77*100</f>
        <v>90.937949400798928</v>
      </c>
    </row>
    <row r="78" spans="1:5">
      <c r="A78" t="s">
        <v>54</v>
      </c>
      <c r="B78" t="s">
        <v>55</v>
      </c>
      <c r="C78" s="2">
        <v>575</v>
      </c>
      <c r="D78" s="2">
        <v>0</v>
      </c>
      <c r="E78" s="2">
        <f>D78/C78*100</f>
        <v>0</v>
      </c>
    </row>
    <row r="79" spans="1:5">
      <c r="A79" t="s">
        <v>225</v>
      </c>
      <c r="B79" t="s">
        <v>60</v>
      </c>
      <c r="C79" s="2">
        <v>575</v>
      </c>
      <c r="D79" s="2">
        <v>0</v>
      </c>
      <c r="E79" s="2">
        <f t="shared" ref="E79:E82" si="8">D79/C79*100</f>
        <v>0</v>
      </c>
    </row>
    <row r="80" spans="1:5">
      <c r="A80" t="s">
        <v>64</v>
      </c>
      <c r="B80" t="s">
        <v>65</v>
      </c>
      <c r="C80" s="2">
        <v>3180</v>
      </c>
      <c r="D80" s="2">
        <v>3414.72</v>
      </c>
      <c r="E80" s="2">
        <f t="shared" si="8"/>
        <v>107.38113207547168</v>
      </c>
    </row>
    <row r="81" spans="1:5">
      <c r="A81" t="s">
        <v>220</v>
      </c>
      <c r="B81" t="s">
        <v>93</v>
      </c>
      <c r="C81" s="2">
        <v>3180</v>
      </c>
      <c r="D81" s="2">
        <v>3414.72</v>
      </c>
      <c r="E81" s="2">
        <f t="shared" si="8"/>
        <v>107.38113207547168</v>
      </c>
    </row>
    <row r="82" spans="1:5">
      <c r="A82" s="12" t="s">
        <v>283</v>
      </c>
      <c r="B82" s="12" t="s">
        <v>235</v>
      </c>
      <c r="C82" s="12">
        <v>500</v>
      </c>
      <c r="D82" s="12">
        <v>349</v>
      </c>
      <c r="E82" s="12">
        <f t="shared" si="8"/>
        <v>69.8</v>
      </c>
    </row>
    <row r="83" spans="1:5">
      <c r="A83" s="13" t="s">
        <v>222</v>
      </c>
      <c r="B83" s="13" t="s">
        <v>152</v>
      </c>
      <c r="C83" s="13">
        <v>500</v>
      </c>
      <c r="D83" s="13">
        <v>349</v>
      </c>
      <c r="E83" s="13">
        <f>D83/C83*100</f>
        <v>69.8</v>
      </c>
    </row>
    <row r="84" spans="1:5">
      <c r="A84" t="s">
        <v>64</v>
      </c>
      <c r="B84" t="s">
        <v>65</v>
      </c>
      <c r="C84" s="2">
        <v>500</v>
      </c>
      <c r="D84" s="2">
        <f>D85+D86</f>
        <v>349</v>
      </c>
      <c r="E84" s="2">
        <f>D84/C84*100</f>
        <v>69.8</v>
      </c>
    </row>
    <row r="85" spans="1:5">
      <c r="A85" t="s">
        <v>199</v>
      </c>
      <c r="B85" t="s">
        <v>200</v>
      </c>
      <c r="C85" s="2">
        <v>500</v>
      </c>
      <c r="D85" s="2">
        <v>150</v>
      </c>
      <c r="E85" s="2">
        <f t="shared" ref="E85" si="9">D85/C85*100</f>
        <v>30</v>
      </c>
    </row>
    <row r="86" spans="1:5">
      <c r="A86" t="s">
        <v>215</v>
      </c>
      <c r="B86" t="s">
        <v>216</v>
      </c>
      <c r="C86" s="2">
        <v>0</v>
      </c>
      <c r="D86" s="2">
        <v>199</v>
      </c>
      <c r="E86" s="2">
        <v>0</v>
      </c>
    </row>
    <row r="87" spans="1:5" s="48" customFormat="1">
      <c r="A87" s="12" t="s">
        <v>284</v>
      </c>
      <c r="B87" s="12" t="s">
        <v>158</v>
      </c>
      <c r="C87" s="12">
        <v>750</v>
      </c>
      <c r="D87" s="12">
        <v>400</v>
      </c>
      <c r="E87" s="12">
        <f>D87/C87*100</f>
        <v>53.333333333333336</v>
      </c>
    </row>
    <row r="88" spans="1:5" s="48" customFormat="1">
      <c r="A88" s="13" t="s">
        <v>222</v>
      </c>
      <c r="B88" s="13" t="s">
        <v>152</v>
      </c>
      <c r="C88" s="13">
        <v>750</v>
      </c>
      <c r="D88" s="13">
        <v>400</v>
      </c>
      <c r="E88" s="13">
        <f>D88/C88*100</f>
        <v>53.333333333333336</v>
      </c>
    </row>
    <row r="89" spans="1:5" s="48" customFormat="1">
      <c r="A89" t="s">
        <v>64</v>
      </c>
      <c r="B89" t="s">
        <v>65</v>
      </c>
      <c r="C89" s="2">
        <v>750</v>
      </c>
      <c r="D89" s="2">
        <v>400</v>
      </c>
      <c r="E89" s="2">
        <f>D89/C89*100</f>
        <v>53.333333333333336</v>
      </c>
    </row>
    <row r="90" spans="1:5" s="48" customFormat="1">
      <c r="A90" t="s">
        <v>199</v>
      </c>
      <c r="B90" t="s">
        <v>200</v>
      </c>
      <c r="C90" s="2">
        <v>750</v>
      </c>
      <c r="D90" s="2">
        <v>400</v>
      </c>
      <c r="E90" s="2">
        <f>D90/C90*100</f>
        <v>53.333333333333336</v>
      </c>
    </row>
    <row r="91" spans="1:5">
      <c r="A91" s="12" t="s">
        <v>285</v>
      </c>
      <c r="B91" s="12" t="s">
        <v>157</v>
      </c>
      <c r="C91" s="12">
        <v>30000</v>
      </c>
      <c r="D91" s="12">
        <v>0</v>
      </c>
      <c r="E91" s="12">
        <f>D91/C91*100</f>
        <v>0</v>
      </c>
    </row>
    <row r="92" spans="1:5">
      <c r="A92" s="13" t="s">
        <v>222</v>
      </c>
      <c r="B92" s="13" t="s">
        <v>152</v>
      </c>
      <c r="C92" s="13">
        <v>0</v>
      </c>
      <c r="D92" s="13">
        <v>0</v>
      </c>
      <c r="E92" s="13">
        <v>0</v>
      </c>
    </row>
    <row r="93" spans="1:5">
      <c r="A93" t="s">
        <v>104</v>
      </c>
      <c r="B93" t="s">
        <v>105</v>
      </c>
      <c r="C93" s="2">
        <v>0</v>
      </c>
      <c r="D93" s="2">
        <v>0</v>
      </c>
      <c r="E93" s="2">
        <v>0</v>
      </c>
    </row>
    <row r="94" spans="1:5">
      <c r="A94" t="s">
        <v>236</v>
      </c>
      <c r="B94" t="s">
        <v>237</v>
      </c>
      <c r="C94" s="2">
        <v>0</v>
      </c>
      <c r="D94" s="2">
        <v>0</v>
      </c>
      <c r="E94" s="2">
        <v>0</v>
      </c>
    </row>
    <row r="95" spans="1:5">
      <c r="A95" s="13" t="s">
        <v>279</v>
      </c>
      <c r="B95" s="13" t="s">
        <v>280</v>
      </c>
      <c r="C95" s="13">
        <f>C96+C98</f>
        <v>30000</v>
      </c>
      <c r="D95" s="13">
        <v>0</v>
      </c>
      <c r="E95" s="13">
        <f>D95/C95*100</f>
        <v>0</v>
      </c>
    </row>
    <row r="96" spans="1:5">
      <c r="A96" t="s">
        <v>104</v>
      </c>
      <c r="B96" t="s">
        <v>105</v>
      </c>
      <c r="C96" s="2">
        <v>15000</v>
      </c>
      <c r="D96" s="2">
        <v>0</v>
      </c>
      <c r="E96" s="2">
        <v>0</v>
      </c>
    </row>
    <row r="97" spans="1:5">
      <c r="A97" t="s">
        <v>236</v>
      </c>
      <c r="B97" t="s">
        <v>237</v>
      </c>
      <c r="C97" s="2">
        <v>15000</v>
      </c>
      <c r="D97" s="2">
        <v>0</v>
      </c>
      <c r="E97" s="2">
        <v>0</v>
      </c>
    </row>
    <row r="98" spans="1:5">
      <c r="A98" t="s">
        <v>114</v>
      </c>
      <c r="B98" t="s">
        <v>115</v>
      </c>
      <c r="C98" s="2">
        <v>15000</v>
      </c>
      <c r="D98" s="2">
        <v>0</v>
      </c>
      <c r="E98" s="2">
        <v>0</v>
      </c>
    </row>
    <row r="99" spans="1:5">
      <c r="A99" t="s">
        <v>238</v>
      </c>
      <c r="B99" t="s">
        <v>119</v>
      </c>
      <c r="C99" s="2">
        <v>15000</v>
      </c>
      <c r="D99" s="2">
        <v>0</v>
      </c>
      <c r="E99" s="2">
        <v>0</v>
      </c>
    </row>
    <row r="100" spans="1:5">
      <c r="A100" s="12" t="s">
        <v>286</v>
      </c>
      <c r="B100" s="12" t="s">
        <v>287</v>
      </c>
      <c r="C100" s="12">
        <v>200</v>
      </c>
      <c r="D100" s="12">
        <v>112.5</v>
      </c>
      <c r="E100" s="51">
        <f t="shared" ref="E100:E107" si="10">D100/C100*100</f>
        <v>56.25</v>
      </c>
    </row>
    <row r="101" spans="1:5">
      <c r="A101" s="13" t="s">
        <v>222</v>
      </c>
      <c r="B101" s="13" t="s">
        <v>152</v>
      </c>
      <c r="C101" s="13">
        <v>200</v>
      </c>
      <c r="D101" s="13">
        <v>112.5</v>
      </c>
      <c r="E101" s="50">
        <f t="shared" si="10"/>
        <v>56.25</v>
      </c>
    </row>
    <row r="102" spans="1:5">
      <c r="A102" s="48" t="s">
        <v>64</v>
      </c>
      <c r="B102" s="48" t="s">
        <v>65</v>
      </c>
      <c r="C102" s="2">
        <v>200</v>
      </c>
      <c r="D102" s="2">
        <v>112.5</v>
      </c>
      <c r="E102" s="4">
        <f t="shared" si="10"/>
        <v>56.25</v>
      </c>
    </row>
    <row r="103" spans="1:5">
      <c r="A103" s="49">
        <v>3232</v>
      </c>
      <c r="B103" s="48" t="s">
        <v>202</v>
      </c>
      <c r="C103" s="2">
        <v>200</v>
      </c>
      <c r="D103" s="2">
        <v>112.5</v>
      </c>
      <c r="E103" s="4">
        <f t="shared" si="10"/>
        <v>56.25</v>
      </c>
    </row>
    <row r="104" spans="1:5" s="48" customFormat="1">
      <c r="A104" s="12" t="s">
        <v>288</v>
      </c>
      <c r="B104" s="12" t="s">
        <v>159</v>
      </c>
      <c r="C104" s="12">
        <v>3100</v>
      </c>
      <c r="D104" s="12">
        <v>1545.84</v>
      </c>
      <c r="E104" s="12">
        <f t="shared" si="10"/>
        <v>49.865806451612897</v>
      </c>
    </row>
    <row r="105" spans="1:5" s="48" customFormat="1">
      <c r="A105" s="13" t="s">
        <v>222</v>
      </c>
      <c r="B105" s="13" t="s">
        <v>152</v>
      </c>
      <c r="C105" s="13">
        <v>3100</v>
      </c>
      <c r="D105" s="13">
        <v>1545.84</v>
      </c>
      <c r="E105" s="13">
        <f t="shared" si="10"/>
        <v>49.865806451612897</v>
      </c>
    </row>
    <row r="106" spans="1:5" s="48" customFormat="1">
      <c r="A106" t="s">
        <v>64</v>
      </c>
      <c r="B106" t="s">
        <v>65</v>
      </c>
      <c r="C106" s="2">
        <v>3100</v>
      </c>
      <c r="D106" s="2">
        <v>1545.84</v>
      </c>
      <c r="E106" s="2">
        <f t="shared" si="10"/>
        <v>49.865806451612897</v>
      </c>
    </row>
    <row r="107" spans="1:5" s="48" customFormat="1">
      <c r="A107" t="s">
        <v>213</v>
      </c>
      <c r="B107" t="s">
        <v>214</v>
      </c>
      <c r="C107" s="2">
        <v>3100</v>
      </c>
      <c r="D107" s="2">
        <v>1545.84</v>
      </c>
      <c r="E107" s="2">
        <f t="shared" si="10"/>
        <v>49.865806451612897</v>
      </c>
    </row>
    <row r="108" spans="1:5" s="48" customFormat="1">
      <c r="A108" s="12" t="s">
        <v>289</v>
      </c>
      <c r="B108" s="12" t="s">
        <v>239</v>
      </c>
      <c r="C108" s="12">
        <v>300</v>
      </c>
      <c r="D108" s="12">
        <v>0</v>
      </c>
      <c r="E108" s="12">
        <v>0</v>
      </c>
    </row>
    <row r="109" spans="1:5" s="48" customFormat="1">
      <c r="A109" s="13" t="s">
        <v>222</v>
      </c>
      <c r="B109" s="13" t="s">
        <v>152</v>
      </c>
      <c r="C109" s="13">
        <v>300</v>
      </c>
      <c r="D109" s="13">
        <v>0</v>
      </c>
      <c r="E109" s="13">
        <v>0</v>
      </c>
    </row>
    <row r="110" spans="1:5" s="48" customFormat="1">
      <c r="A110" t="s">
        <v>64</v>
      </c>
      <c r="B110" t="s">
        <v>65</v>
      </c>
      <c r="C110" s="2">
        <v>300</v>
      </c>
      <c r="D110" s="2">
        <v>0</v>
      </c>
      <c r="E110" s="2">
        <v>0</v>
      </c>
    </row>
    <row r="111" spans="1:5" s="48" customFormat="1">
      <c r="A111" t="s">
        <v>194</v>
      </c>
      <c r="B111" t="s">
        <v>195</v>
      </c>
      <c r="C111" s="2">
        <v>300</v>
      </c>
      <c r="D111" s="2">
        <v>0</v>
      </c>
      <c r="E111" s="2">
        <v>0</v>
      </c>
    </row>
    <row r="112" spans="1:5">
      <c r="A112" s="12" t="s">
        <v>290</v>
      </c>
      <c r="B112" s="12" t="s">
        <v>291</v>
      </c>
      <c r="C112" s="12">
        <v>0</v>
      </c>
      <c r="D112" s="12">
        <v>23060</v>
      </c>
      <c r="E112" s="12">
        <v>0</v>
      </c>
    </row>
    <row r="113" spans="1:5">
      <c r="A113" s="13" t="s">
        <v>222</v>
      </c>
      <c r="B113" s="13" t="s">
        <v>152</v>
      </c>
      <c r="C113" s="13">
        <v>0</v>
      </c>
      <c r="D113" s="13">
        <v>23060</v>
      </c>
      <c r="E113" s="13">
        <v>0</v>
      </c>
    </row>
    <row r="114" spans="1:5">
      <c r="A114" t="s">
        <v>64</v>
      </c>
      <c r="B114" t="s">
        <v>65</v>
      </c>
      <c r="C114" s="2">
        <v>0</v>
      </c>
      <c r="D114" s="2">
        <v>23060</v>
      </c>
      <c r="E114" s="2">
        <v>0</v>
      </c>
    </row>
    <row r="115" spans="1:5">
      <c r="A115" s="49">
        <v>3232</v>
      </c>
      <c r="B115" s="48" t="s">
        <v>202</v>
      </c>
      <c r="C115" s="2">
        <v>0</v>
      </c>
      <c r="D115" s="2">
        <v>23060</v>
      </c>
      <c r="E115" s="2">
        <v>0</v>
      </c>
    </row>
    <row r="116" spans="1:5">
      <c r="A116" s="12" t="s">
        <v>292</v>
      </c>
      <c r="B116" s="12" t="s">
        <v>160</v>
      </c>
      <c r="C116" s="12">
        <v>19475</v>
      </c>
      <c r="D116" s="12">
        <v>2271.59</v>
      </c>
      <c r="E116" s="12">
        <f>D116/C116*100</f>
        <v>11.664133504492941</v>
      </c>
    </row>
    <row r="117" spans="1:5">
      <c r="A117" s="13" t="s">
        <v>231</v>
      </c>
      <c r="B117" s="13" t="s">
        <v>155</v>
      </c>
      <c r="C117" s="13">
        <f>C118+C121+C124</f>
        <v>19475</v>
      </c>
      <c r="D117" s="13">
        <f>D118+D121+D124</f>
        <v>2271.59</v>
      </c>
      <c r="E117" s="13">
        <f>D117/C117*100</f>
        <v>11.664133504492941</v>
      </c>
    </row>
    <row r="118" spans="1:5">
      <c r="A118" t="s">
        <v>54</v>
      </c>
      <c r="B118" t="s">
        <v>55</v>
      </c>
      <c r="C118" s="2">
        <v>0</v>
      </c>
      <c r="D118" s="2">
        <v>0</v>
      </c>
      <c r="E118" s="2">
        <v>0</v>
      </c>
    </row>
    <row r="119" spans="1:5">
      <c r="A119" t="s">
        <v>223</v>
      </c>
      <c r="B119" t="s">
        <v>224</v>
      </c>
      <c r="C119" s="2">
        <v>0</v>
      </c>
      <c r="D119" s="2">
        <v>0</v>
      </c>
      <c r="E119" s="2">
        <v>0</v>
      </c>
    </row>
    <row r="120" spans="1:5">
      <c r="A120" t="s">
        <v>227</v>
      </c>
      <c r="B120" t="s">
        <v>63</v>
      </c>
      <c r="C120" s="2">
        <v>0</v>
      </c>
      <c r="D120" s="2">
        <v>0</v>
      </c>
      <c r="E120" s="2">
        <v>0</v>
      </c>
    </row>
    <row r="121" spans="1:5">
      <c r="A121" t="s">
        <v>64</v>
      </c>
      <c r="B121" t="s">
        <v>65</v>
      </c>
      <c r="C121" s="2">
        <f>C122+C123</f>
        <v>2500</v>
      </c>
      <c r="D121" s="2">
        <f>D122+D123</f>
        <v>2271.59</v>
      </c>
      <c r="E121" s="2">
        <f>D121/C121*100</f>
        <v>90.863600000000005</v>
      </c>
    </row>
    <row r="122" spans="1:5">
      <c r="A122" t="s">
        <v>201</v>
      </c>
      <c r="B122" t="s">
        <v>202</v>
      </c>
      <c r="C122" s="2">
        <v>2000</v>
      </c>
      <c r="D122" s="2">
        <v>2200</v>
      </c>
      <c r="E122" s="2">
        <f t="shared" ref="E122:E127" si="11">D122/C122*100</f>
        <v>110.00000000000001</v>
      </c>
    </row>
    <row r="123" spans="1:5" s="48" customFormat="1">
      <c r="A123" s="49">
        <v>3293</v>
      </c>
      <c r="B123" s="48" t="s">
        <v>293</v>
      </c>
      <c r="C123" s="2">
        <v>500</v>
      </c>
      <c r="D123" s="2">
        <v>71.59</v>
      </c>
      <c r="E123" s="2">
        <f t="shared" si="11"/>
        <v>14.318</v>
      </c>
    </row>
    <row r="124" spans="1:5">
      <c r="A124" t="s">
        <v>114</v>
      </c>
      <c r="B124" t="s">
        <v>115</v>
      </c>
      <c r="C124" s="2">
        <f>C125+C126</f>
        <v>16975</v>
      </c>
      <c r="D124" s="2">
        <v>0</v>
      </c>
      <c r="E124" s="2">
        <f t="shared" si="11"/>
        <v>0</v>
      </c>
    </row>
    <row r="125" spans="1:5">
      <c r="A125" t="s">
        <v>221</v>
      </c>
      <c r="B125" t="s">
        <v>173</v>
      </c>
      <c r="C125" s="2">
        <v>16500</v>
      </c>
      <c r="D125" s="2">
        <v>0</v>
      </c>
      <c r="E125" s="2">
        <f t="shared" si="11"/>
        <v>0</v>
      </c>
    </row>
    <row r="126" spans="1:5" s="48" customFormat="1">
      <c r="A126" s="49">
        <v>4241</v>
      </c>
      <c r="B126" s="48" t="s">
        <v>294</v>
      </c>
      <c r="C126" s="2">
        <v>475</v>
      </c>
      <c r="D126" s="2">
        <v>0</v>
      </c>
      <c r="E126" s="2">
        <f t="shared" si="11"/>
        <v>0</v>
      </c>
    </row>
    <row r="127" spans="1:5">
      <c r="A127" s="12" t="s">
        <v>295</v>
      </c>
      <c r="B127" s="12" t="s">
        <v>161</v>
      </c>
      <c r="C127" s="12">
        <v>1000</v>
      </c>
      <c r="D127" s="12">
        <v>0</v>
      </c>
      <c r="E127" s="12">
        <f t="shared" si="11"/>
        <v>0</v>
      </c>
    </row>
    <row r="128" spans="1:5">
      <c r="A128" s="13" t="s">
        <v>226</v>
      </c>
      <c r="B128" s="13" t="s">
        <v>153</v>
      </c>
      <c r="C128" s="13">
        <v>1000</v>
      </c>
      <c r="D128" s="13">
        <v>0</v>
      </c>
      <c r="E128" s="13">
        <v>0</v>
      </c>
    </row>
    <row r="129" spans="1:5">
      <c r="A129" t="s">
        <v>64</v>
      </c>
      <c r="B129" t="s">
        <v>65</v>
      </c>
      <c r="C129" s="2">
        <v>1000</v>
      </c>
      <c r="D129" s="2">
        <v>0</v>
      </c>
      <c r="E129" s="2">
        <v>0</v>
      </c>
    </row>
    <row r="130" spans="1:5">
      <c r="A130" t="s">
        <v>220</v>
      </c>
      <c r="B130" t="s">
        <v>93</v>
      </c>
      <c r="C130" s="2">
        <v>1000</v>
      </c>
      <c r="D130" s="2">
        <v>0</v>
      </c>
      <c r="E130" s="2">
        <v>0</v>
      </c>
    </row>
    <row r="131" spans="1:5" s="48" customFormat="1">
      <c r="A131" s="12" t="s">
        <v>296</v>
      </c>
      <c r="B131" s="12" t="s">
        <v>163</v>
      </c>
      <c r="C131" s="12">
        <f>C132+C135</f>
        <v>1700</v>
      </c>
      <c r="D131" s="12">
        <v>0</v>
      </c>
      <c r="E131" s="12">
        <v>0</v>
      </c>
    </row>
    <row r="132" spans="1:5" s="48" customFormat="1">
      <c r="A132" s="13" t="s">
        <v>222</v>
      </c>
      <c r="B132" s="13" t="s">
        <v>152</v>
      </c>
      <c r="C132" s="13">
        <v>1000</v>
      </c>
      <c r="D132" s="13">
        <v>0</v>
      </c>
      <c r="E132" s="13">
        <v>0</v>
      </c>
    </row>
    <row r="133" spans="1:5" s="48" customFormat="1">
      <c r="A133" t="s">
        <v>114</v>
      </c>
      <c r="B133" t="s">
        <v>115</v>
      </c>
      <c r="C133" s="2">
        <v>1000</v>
      </c>
      <c r="D133" s="2">
        <v>0</v>
      </c>
      <c r="E133" s="2">
        <v>0</v>
      </c>
    </row>
    <row r="134" spans="1:5" s="48" customFormat="1">
      <c r="A134" t="s">
        <v>238</v>
      </c>
      <c r="B134" t="s">
        <v>119</v>
      </c>
      <c r="C134" s="2">
        <v>1000</v>
      </c>
      <c r="D134" s="2">
        <v>0</v>
      </c>
      <c r="E134" s="2">
        <v>0</v>
      </c>
    </row>
    <row r="135" spans="1:5" s="48" customFormat="1">
      <c r="A135" s="13" t="s">
        <v>279</v>
      </c>
      <c r="B135" s="13" t="s">
        <v>280</v>
      </c>
      <c r="C135" s="13">
        <v>700</v>
      </c>
      <c r="D135" s="13">
        <v>0</v>
      </c>
      <c r="E135" s="13">
        <v>0</v>
      </c>
    </row>
    <row r="136" spans="1:5" s="48" customFormat="1">
      <c r="A136" t="s">
        <v>114</v>
      </c>
      <c r="B136" t="s">
        <v>115</v>
      </c>
      <c r="C136" s="2">
        <v>700</v>
      </c>
      <c r="D136" s="2">
        <v>0</v>
      </c>
      <c r="E136" s="2">
        <v>0</v>
      </c>
    </row>
    <row r="137" spans="1:5" s="48" customFormat="1">
      <c r="A137" t="s">
        <v>238</v>
      </c>
      <c r="B137" t="s">
        <v>119</v>
      </c>
      <c r="C137" s="2">
        <v>700</v>
      </c>
      <c r="D137" s="2">
        <v>0</v>
      </c>
      <c r="E137" s="2">
        <v>0</v>
      </c>
    </row>
    <row r="138" spans="1:5">
      <c r="A138" s="12" t="s">
        <v>297</v>
      </c>
      <c r="B138" s="12" t="s">
        <v>162</v>
      </c>
      <c r="C138" s="12">
        <f>C139+C142</f>
        <v>100100</v>
      </c>
      <c r="D138" s="12">
        <f>D139+D142</f>
        <v>65365.51</v>
      </c>
      <c r="E138" s="12">
        <f>D138/C138*100</f>
        <v>65.300209790209792</v>
      </c>
    </row>
    <row r="139" spans="1:5">
      <c r="A139" s="13" t="s">
        <v>222</v>
      </c>
      <c r="B139" s="13" t="s">
        <v>152</v>
      </c>
      <c r="C139" s="13">
        <v>100</v>
      </c>
      <c r="D139" s="13">
        <v>0</v>
      </c>
      <c r="E139" s="13">
        <v>0</v>
      </c>
    </row>
    <row r="140" spans="1:5">
      <c r="A140" t="s">
        <v>64</v>
      </c>
      <c r="B140" t="s">
        <v>65</v>
      </c>
      <c r="C140" s="2">
        <v>100</v>
      </c>
      <c r="D140" s="2">
        <v>0</v>
      </c>
      <c r="E140" s="2">
        <v>0</v>
      </c>
    </row>
    <row r="141" spans="1:5">
      <c r="A141" t="s">
        <v>230</v>
      </c>
      <c r="B141" t="s">
        <v>74</v>
      </c>
      <c r="C141" s="2">
        <v>100</v>
      </c>
      <c r="D141" s="2">
        <v>0</v>
      </c>
      <c r="E141" s="2">
        <v>0</v>
      </c>
    </row>
    <row r="142" spans="1:5">
      <c r="A142" s="13" t="s">
        <v>279</v>
      </c>
      <c r="B142" s="13" t="s">
        <v>280</v>
      </c>
      <c r="C142" s="13">
        <v>100000</v>
      </c>
      <c r="D142" s="13">
        <v>65365.51</v>
      </c>
      <c r="E142" s="13">
        <f>D142/C142*100</f>
        <v>65.36551</v>
      </c>
    </row>
    <row r="143" spans="1:5">
      <c r="A143" t="s">
        <v>64</v>
      </c>
      <c r="B143" t="s">
        <v>65</v>
      </c>
      <c r="C143" s="2">
        <v>100000</v>
      </c>
      <c r="D143" s="2">
        <v>65365.51</v>
      </c>
      <c r="E143" s="2">
        <f>D143/C143*100</f>
        <v>65.36551</v>
      </c>
    </row>
    <row r="144" spans="1:5">
      <c r="A144" t="s">
        <v>230</v>
      </c>
      <c r="B144" t="s">
        <v>74</v>
      </c>
      <c r="C144" s="2">
        <v>100000</v>
      </c>
      <c r="D144" s="2">
        <v>65365.51</v>
      </c>
      <c r="E144" s="2">
        <f>D144/C144*100</f>
        <v>65.36551</v>
      </c>
    </row>
    <row r="145" spans="1:5">
      <c r="A145" s="12" t="s">
        <v>298</v>
      </c>
      <c r="B145" s="12" t="s">
        <v>240</v>
      </c>
      <c r="C145" s="12">
        <f>C146+C149</f>
        <v>133090</v>
      </c>
      <c r="D145" s="12">
        <f>D146+D149</f>
        <v>52060.740000000005</v>
      </c>
      <c r="E145" s="12">
        <f>D145/C145*100</f>
        <v>39.116943421744686</v>
      </c>
    </row>
    <row r="146" spans="1:5">
      <c r="A146" s="13" t="s">
        <v>222</v>
      </c>
      <c r="B146" s="13" t="s">
        <v>152</v>
      </c>
      <c r="C146" s="13">
        <v>650</v>
      </c>
      <c r="D146" s="13">
        <v>0</v>
      </c>
      <c r="E146" s="13">
        <v>0</v>
      </c>
    </row>
    <row r="147" spans="1:5">
      <c r="A147" s="48" t="s">
        <v>54</v>
      </c>
      <c r="B147" s="48" t="s">
        <v>55</v>
      </c>
      <c r="C147" s="2">
        <v>650</v>
      </c>
      <c r="D147" s="2">
        <v>0</v>
      </c>
      <c r="E147" s="2">
        <v>0</v>
      </c>
    </row>
    <row r="148" spans="1:5">
      <c r="A148" s="48" t="s">
        <v>225</v>
      </c>
      <c r="B148" s="48" t="s">
        <v>60</v>
      </c>
      <c r="C148" s="2">
        <v>650</v>
      </c>
      <c r="D148" s="2">
        <v>0</v>
      </c>
      <c r="E148" s="2">
        <v>0</v>
      </c>
    </row>
    <row r="149" spans="1:5">
      <c r="A149" s="13" t="s">
        <v>299</v>
      </c>
      <c r="B149" s="13" t="s">
        <v>300</v>
      </c>
      <c r="C149" s="13">
        <f>C150+C154</f>
        <v>132440</v>
      </c>
      <c r="D149" s="13">
        <f>D150+D154</f>
        <v>52060.740000000005</v>
      </c>
      <c r="E149" s="13">
        <f>D149/C149*100</f>
        <v>39.308924796134107</v>
      </c>
    </row>
    <row r="150" spans="1:5">
      <c r="A150" t="s">
        <v>54</v>
      </c>
      <c r="B150" t="s">
        <v>55</v>
      </c>
      <c r="C150" s="2">
        <f>C151+C152+C153</f>
        <v>130200</v>
      </c>
      <c r="D150" s="2">
        <f>D151+D152+D153</f>
        <v>50988.83</v>
      </c>
      <c r="E150" s="2">
        <f>D150/C150*100</f>
        <v>39.161927803379413</v>
      </c>
    </row>
    <row r="151" spans="1:5" s="48" customFormat="1">
      <c r="A151" t="s">
        <v>223</v>
      </c>
      <c r="B151" t="s">
        <v>224</v>
      </c>
      <c r="C151" s="2">
        <v>108000</v>
      </c>
      <c r="D151" s="2">
        <v>41363.74</v>
      </c>
      <c r="E151" s="2">
        <f t="shared" ref="E151:E159" si="12">D151/C151*100</f>
        <v>38.299759259259261</v>
      </c>
    </row>
    <row r="152" spans="1:5" s="48" customFormat="1">
      <c r="A152" t="s">
        <v>225</v>
      </c>
      <c r="B152" t="s">
        <v>60</v>
      </c>
      <c r="C152" s="2">
        <v>4200</v>
      </c>
      <c r="D152" s="2">
        <v>2800</v>
      </c>
      <c r="E152" s="2">
        <f t="shared" si="12"/>
        <v>66.666666666666657</v>
      </c>
    </row>
    <row r="153" spans="1:5">
      <c r="A153" t="s">
        <v>227</v>
      </c>
      <c r="B153" t="s">
        <v>63</v>
      </c>
      <c r="C153" s="2">
        <v>18000</v>
      </c>
      <c r="D153" s="2">
        <v>6825.09</v>
      </c>
      <c r="E153" s="2">
        <f t="shared" si="12"/>
        <v>37.917166666666667</v>
      </c>
    </row>
    <row r="154" spans="1:5">
      <c r="A154" t="s">
        <v>64</v>
      </c>
      <c r="B154" t="s">
        <v>65</v>
      </c>
      <c r="C154" s="2">
        <f>C155+C156+C157</f>
        <v>2240</v>
      </c>
      <c r="D154" s="2">
        <f>D155+D156+D157</f>
        <v>1071.9100000000001</v>
      </c>
      <c r="E154" s="2">
        <f t="shared" si="12"/>
        <v>47.853124999999999</v>
      </c>
    </row>
    <row r="155" spans="1:5">
      <c r="A155" t="s">
        <v>188</v>
      </c>
      <c r="B155" t="s">
        <v>189</v>
      </c>
      <c r="C155" s="2">
        <v>640</v>
      </c>
      <c r="D155" s="2">
        <v>175.65</v>
      </c>
      <c r="E155" s="2">
        <f t="shared" si="12"/>
        <v>27.445312500000004</v>
      </c>
    </row>
    <row r="156" spans="1:5">
      <c r="A156" t="s">
        <v>228</v>
      </c>
      <c r="B156" t="s">
        <v>229</v>
      </c>
      <c r="C156" s="2">
        <v>1000</v>
      </c>
      <c r="D156" s="2">
        <v>830.44</v>
      </c>
      <c r="E156" s="2">
        <f t="shared" si="12"/>
        <v>83.044000000000011</v>
      </c>
    </row>
    <row r="157" spans="1:5">
      <c r="A157" t="s">
        <v>209</v>
      </c>
      <c r="B157" t="s">
        <v>210</v>
      </c>
      <c r="C157" s="2">
        <v>600</v>
      </c>
      <c r="D157" s="2">
        <v>65.819999999999993</v>
      </c>
      <c r="E157" s="2">
        <f t="shared" si="12"/>
        <v>10.969999999999999</v>
      </c>
    </row>
    <row r="158" spans="1:5">
      <c r="A158" s="12" t="s">
        <v>302</v>
      </c>
      <c r="B158" s="12" t="s">
        <v>164</v>
      </c>
      <c r="C158" s="12">
        <v>1778492</v>
      </c>
      <c r="D158" s="12">
        <v>889616.6</v>
      </c>
      <c r="E158" s="12">
        <f t="shared" si="12"/>
        <v>50.020837878382366</v>
      </c>
    </row>
    <row r="159" spans="1:5">
      <c r="A159" s="12" t="s">
        <v>301</v>
      </c>
      <c r="B159" s="12" t="s">
        <v>164</v>
      </c>
      <c r="C159" s="12">
        <v>1778492</v>
      </c>
      <c r="D159" s="12">
        <v>889616.6</v>
      </c>
      <c r="E159" s="12">
        <f t="shared" si="12"/>
        <v>50.020837878382366</v>
      </c>
    </row>
    <row r="160" spans="1:5">
      <c r="A160" s="13" t="s">
        <v>303</v>
      </c>
      <c r="B160" s="13" t="s">
        <v>280</v>
      </c>
      <c r="C160" s="13">
        <f>C161+C165</f>
        <v>1778492</v>
      </c>
      <c r="D160" s="13">
        <f>D161+D165</f>
        <v>889616.59999999986</v>
      </c>
      <c r="E160" s="13">
        <f>D160/C160*100</f>
        <v>50.020837878382352</v>
      </c>
    </row>
    <row r="161" spans="1:5">
      <c r="A161" t="s">
        <v>54</v>
      </c>
      <c r="B161" t="s">
        <v>55</v>
      </c>
      <c r="C161" s="2">
        <f>C162+C163+C164</f>
        <v>1750200</v>
      </c>
      <c r="D161" s="2">
        <f>D162+D163+D164</f>
        <v>875527.15999999992</v>
      </c>
      <c r="E161" s="2">
        <f>D161/C161*100</f>
        <v>50.024406353559591</v>
      </c>
    </row>
    <row r="162" spans="1:5">
      <c r="A162" t="s">
        <v>223</v>
      </c>
      <c r="B162" t="s">
        <v>224</v>
      </c>
      <c r="C162" s="2">
        <v>1450000</v>
      </c>
      <c r="D162" s="2">
        <v>729638.57</v>
      </c>
      <c r="E162" s="2">
        <f t="shared" ref="E162:E168" si="13">D162/C162*100</f>
        <v>50.319901379310338</v>
      </c>
    </row>
    <row r="163" spans="1:5">
      <c r="A163" t="s">
        <v>225</v>
      </c>
      <c r="B163" t="s">
        <v>60</v>
      </c>
      <c r="C163" s="2">
        <v>50200</v>
      </c>
      <c r="D163" s="2">
        <v>25498.26</v>
      </c>
      <c r="E163" s="2">
        <f t="shared" si="13"/>
        <v>50.793346613545808</v>
      </c>
    </row>
    <row r="164" spans="1:5">
      <c r="A164" t="s">
        <v>227</v>
      </c>
      <c r="B164" t="s">
        <v>63</v>
      </c>
      <c r="C164" s="2">
        <v>250000</v>
      </c>
      <c r="D164" s="2">
        <v>120390.33</v>
      </c>
      <c r="E164" s="2">
        <f t="shared" si="13"/>
        <v>48.156131999999999</v>
      </c>
    </row>
    <row r="165" spans="1:5">
      <c r="A165" t="s">
        <v>64</v>
      </c>
      <c r="B165" t="s">
        <v>65</v>
      </c>
      <c r="C165" s="2">
        <f>C166+C167+C168</f>
        <v>28292</v>
      </c>
      <c r="D165" s="2">
        <f>D166+D167+D168</f>
        <v>14089.44</v>
      </c>
      <c r="E165" s="2">
        <f t="shared" si="13"/>
        <v>49.800084829633825</v>
      </c>
    </row>
    <row r="166" spans="1:5">
      <c r="A166" t="s">
        <v>188</v>
      </c>
      <c r="B166" t="s">
        <v>189</v>
      </c>
      <c r="C166" s="2">
        <v>120</v>
      </c>
      <c r="D166" s="2">
        <v>0</v>
      </c>
      <c r="E166" s="2">
        <f t="shared" si="13"/>
        <v>0</v>
      </c>
    </row>
    <row r="167" spans="1:5">
      <c r="A167" t="s">
        <v>228</v>
      </c>
      <c r="B167" t="s">
        <v>229</v>
      </c>
      <c r="C167" s="2">
        <v>28000</v>
      </c>
      <c r="D167" s="2">
        <v>13753.44</v>
      </c>
      <c r="E167" s="2">
        <f t="shared" si="13"/>
        <v>49.119428571428578</v>
      </c>
    </row>
    <row r="168" spans="1:5">
      <c r="A168" t="s">
        <v>241</v>
      </c>
      <c r="B168" t="s">
        <v>242</v>
      </c>
      <c r="C168" s="2">
        <v>172</v>
      </c>
      <c r="D168" s="2">
        <v>336</v>
      </c>
      <c r="E168" s="2">
        <f t="shared" si="13"/>
        <v>195.3488372093023</v>
      </c>
    </row>
  </sheetData>
  <mergeCells count="5">
    <mergeCell ref="A5:E5"/>
    <mergeCell ref="A1:B1"/>
    <mergeCell ref="A2:C2"/>
    <mergeCell ref="A3:C3"/>
    <mergeCell ref="A4:B4"/>
  </mergeCells>
  <pageMargins left="0.7" right="0.7" top="0.75" bottom="0.75" header="0.3" footer="0.3"/>
  <pageSetup paperSize="9" scale="72" orientation="portrait" horizontalDpi="90" verticalDpi="90" r:id="rId1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4A1A2-502B-4967-8EC4-85AF16F65445}">
  <dimension ref="A1:O30"/>
  <sheetViews>
    <sheetView workbookViewId="0">
      <selection activeCell="J21" sqref="J21"/>
    </sheetView>
  </sheetViews>
  <sheetFormatPr defaultRowHeight="14.25"/>
  <cols>
    <col min="6" max="6" width="9.875" bestFit="1" customWidth="1"/>
    <col min="7" max="7" width="9.75" customWidth="1"/>
  </cols>
  <sheetData>
    <row r="1" spans="1:15" s="5" customFormat="1" ht="16.5">
      <c r="A1" s="91" t="s">
        <v>165</v>
      </c>
      <c r="B1" s="91"/>
      <c r="C1" s="40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s="5" customFormat="1" ht="16.5">
      <c r="A2" s="91" t="s">
        <v>166</v>
      </c>
      <c r="B2" s="91"/>
      <c r="C2" s="91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5" s="5" customFormat="1" ht="16.5">
      <c r="A3" s="91" t="s">
        <v>181</v>
      </c>
      <c r="B3" s="91"/>
      <c r="C3" s="91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5" s="5" customFormat="1" ht="16.5">
      <c r="A4" s="91" t="s">
        <v>26</v>
      </c>
      <c r="B4" s="91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5" s="5" customFormat="1" ht="16.5">
      <c r="A5" s="93" t="s">
        <v>268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27"/>
      <c r="M5" s="27"/>
    </row>
    <row r="6" spans="1:15" ht="16.5">
      <c r="A6" s="41" t="s">
        <v>243</v>
      </c>
      <c r="B6" s="41"/>
      <c r="C6" s="41"/>
      <c r="D6" s="41"/>
      <c r="E6" s="41"/>
      <c r="F6" s="27"/>
      <c r="G6" s="27"/>
      <c r="H6" s="27"/>
      <c r="I6" s="27"/>
      <c r="J6" s="27"/>
      <c r="K6" s="27"/>
      <c r="L6" s="27"/>
      <c r="M6" s="27"/>
      <c r="N6" s="5"/>
      <c r="O6" s="5"/>
    </row>
    <row r="7" spans="1:15" ht="16.5">
      <c r="A7" s="27" t="s">
        <v>307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5"/>
      <c r="O7" s="5"/>
    </row>
    <row r="8" spans="1:15" ht="16.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5"/>
      <c r="O8" s="5"/>
    </row>
    <row r="9" spans="1:15" ht="16.5">
      <c r="A9" s="41" t="s">
        <v>308</v>
      </c>
      <c r="B9" s="41"/>
      <c r="C9" s="41"/>
      <c r="D9" s="41"/>
      <c r="E9" s="41"/>
      <c r="F9" s="41"/>
      <c r="G9" s="41"/>
      <c r="H9" s="41"/>
      <c r="I9" s="41"/>
      <c r="J9" s="27"/>
      <c r="K9" s="27"/>
      <c r="L9" s="27"/>
      <c r="M9" s="27"/>
      <c r="N9" s="5"/>
      <c r="O9" s="5"/>
    </row>
    <row r="10" spans="1:15" ht="16.5">
      <c r="A10" s="27" t="s">
        <v>244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5"/>
      <c r="O10" s="5"/>
    </row>
    <row r="11" spans="1:15" ht="16.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5"/>
      <c r="O11" s="5"/>
    </row>
    <row r="12" spans="1:15" ht="16.5">
      <c r="A12" s="41" t="s">
        <v>245</v>
      </c>
      <c r="B12" s="41"/>
      <c r="C12" s="41"/>
      <c r="D12" s="41"/>
      <c r="E12" s="41"/>
      <c r="F12" s="41"/>
      <c r="G12" s="41"/>
      <c r="H12" s="41"/>
      <c r="I12" s="27"/>
      <c r="J12" s="27"/>
      <c r="K12" s="27"/>
      <c r="L12" s="27"/>
      <c r="M12" s="27"/>
      <c r="N12" s="5"/>
      <c r="O12" s="5"/>
    </row>
    <row r="13" spans="1:15" ht="16.5">
      <c r="A13" s="27" t="s">
        <v>246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5"/>
      <c r="O13" s="5"/>
    </row>
    <row r="14" spans="1:15" ht="16.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5"/>
      <c r="O14" s="5"/>
    </row>
    <row r="15" spans="1:15" ht="16.5">
      <c r="A15" s="41" t="s">
        <v>247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27"/>
      <c r="M15" s="27"/>
      <c r="N15" s="5"/>
      <c r="O15" s="5"/>
    </row>
    <row r="16" spans="1:15" ht="16.5">
      <c r="A16" s="27" t="s">
        <v>309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5"/>
      <c r="O16" s="5"/>
    </row>
    <row r="17" spans="1:15" ht="16.5">
      <c r="A17" s="27" t="s">
        <v>310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5"/>
      <c r="O17" s="5"/>
    </row>
    <row r="18" spans="1:15" ht="16.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5"/>
      <c r="O18" s="5"/>
    </row>
    <row r="19" spans="1:15" ht="16.5">
      <c r="A19" s="27">
        <v>129</v>
      </c>
      <c r="B19" s="90" t="s">
        <v>248</v>
      </c>
      <c r="C19" s="90"/>
      <c r="D19" s="90"/>
      <c r="E19" s="90"/>
      <c r="F19" s="90"/>
      <c r="G19" s="42">
        <v>7288.35</v>
      </c>
      <c r="H19" s="27"/>
      <c r="I19" s="27"/>
      <c r="J19" s="27"/>
      <c r="K19" s="27"/>
      <c r="L19" s="27"/>
      <c r="M19" s="27"/>
      <c r="N19" s="5"/>
      <c r="O19" s="5"/>
    </row>
    <row r="20" spans="1:15" s="5" customFormat="1" ht="33" customHeight="1">
      <c r="A20" s="43">
        <v>163</v>
      </c>
      <c r="B20" s="92" t="s">
        <v>252</v>
      </c>
      <c r="C20" s="90"/>
      <c r="D20" s="90"/>
      <c r="E20" s="90"/>
      <c r="F20" s="90"/>
      <c r="G20" s="44">
        <v>141252.70000000001</v>
      </c>
      <c r="H20" s="27"/>
      <c r="I20" s="42"/>
      <c r="J20" s="27"/>
      <c r="K20" s="27"/>
      <c r="L20" s="27"/>
      <c r="M20" s="27"/>
    </row>
    <row r="21" spans="1:15" ht="16.5">
      <c r="A21" s="27">
        <v>165</v>
      </c>
      <c r="B21" s="90" t="s">
        <v>249</v>
      </c>
      <c r="C21" s="90"/>
      <c r="D21" s="90"/>
      <c r="E21" s="90"/>
      <c r="F21" s="90"/>
      <c r="G21" s="42">
        <v>4042.5</v>
      </c>
      <c r="H21" s="27"/>
      <c r="I21" s="27"/>
      <c r="J21" s="27"/>
      <c r="K21" s="27"/>
      <c r="L21" s="27"/>
      <c r="M21" s="27"/>
      <c r="N21" s="5"/>
      <c r="O21" s="5"/>
    </row>
    <row r="22" spans="1:15" ht="16.5">
      <c r="A22" s="27">
        <v>166</v>
      </c>
      <c r="B22" s="90" t="s">
        <v>250</v>
      </c>
      <c r="C22" s="90"/>
      <c r="D22" s="90"/>
      <c r="E22" s="90"/>
      <c r="F22" s="90"/>
      <c r="G22" s="42">
        <v>1676.1</v>
      </c>
      <c r="H22" s="27"/>
      <c r="I22" s="27"/>
      <c r="J22" s="27"/>
      <c r="K22" s="27"/>
      <c r="L22" s="27"/>
      <c r="M22" s="27"/>
      <c r="N22" s="5"/>
      <c r="O22" s="5"/>
    </row>
    <row r="23" spans="1:15" ht="16.5">
      <c r="A23" s="27">
        <v>1</v>
      </c>
      <c r="B23" s="90" t="s">
        <v>251</v>
      </c>
      <c r="C23" s="90"/>
      <c r="D23" s="90"/>
      <c r="E23" s="90"/>
      <c r="F23" s="90"/>
      <c r="G23" s="42">
        <f>SUM(G19:G22)</f>
        <v>154259.65000000002</v>
      </c>
      <c r="H23" s="27"/>
      <c r="I23" s="27"/>
      <c r="J23" s="27"/>
      <c r="K23" s="27"/>
      <c r="L23" s="27"/>
      <c r="M23" s="27"/>
      <c r="N23" s="5"/>
      <c r="O23" s="5"/>
    </row>
    <row r="24" spans="1:15" ht="16.5">
      <c r="G24" s="42"/>
    </row>
    <row r="25" spans="1:15" s="39" customFormat="1" ht="16.5">
      <c r="F25" s="6" t="s">
        <v>256</v>
      </c>
      <c r="G25" s="47" t="s">
        <v>257</v>
      </c>
    </row>
    <row r="26" spans="1:15">
      <c r="B26" s="5" t="s">
        <v>253</v>
      </c>
      <c r="C26" s="5"/>
      <c r="D26" s="5"/>
      <c r="E26" s="5"/>
      <c r="F26" s="2">
        <v>139631.56</v>
      </c>
      <c r="G26" s="2">
        <v>173658.6</v>
      </c>
    </row>
    <row r="27" spans="1:15">
      <c r="B27" s="5" t="s">
        <v>254</v>
      </c>
      <c r="C27" s="5"/>
      <c r="D27" s="5"/>
      <c r="E27" s="5"/>
      <c r="F27" s="2">
        <v>0</v>
      </c>
      <c r="G27" s="2">
        <v>0</v>
      </c>
    </row>
    <row r="28" spans="1:15">
      <c r="B28" s="5" t="s">
        <v>255</v>
      </c>
      <c r="C28" s="5"/>
      <c r="D28" s="5"/>
      <c r="E28" s="5"/>
      <c r="F28" s="2">
        <v>139631.56</v>
      </c>
      <c r="G28" s="2">
        <v>173658.6</v>
      </c>
    </row>
    <row r="30" spans="1:15">
      <c r="G30" s="2"/>
    </row>
  </sheetData>
  <mergeCells count="10">
    <mergeCell ref="B19:F19"/>
    <mergeCell ref="B21:F21"/>
    <mergeCell ref="B22:F22"/>
    <mergeCell ref="B23:F23"/>
    <mergeCell ref="A1:B1"/>
    <mergeCell ref="A2:C2"/>
    <mergeCell ref="A3:C3"/>
    <mergeCell ref="A4:B4"/>
    <mergeCell ref="B20:F20"/>
    <mergeCell ref="A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račun prihoda i rashoda</vt:lpstr>
      <vt:lpstr>Prihodi i rashodi prema izvorim</vt:lpstr>
      <vt:lpstr>rashodi prema funkciji</vt:lpstr>
      <vt:lpstr>posebni dio</vt:lpstr>
      <vt:lpstr>posebni izvještaji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Grabovac</dc:creator>
  <cp:lastModifiedBy>Jelena Grabovac</cp:lastModifiedBy>
  <dcterms:created xsi:type="dcterms:W3CDTF">2024-07-24T07:33:59Z</dcterms:created>
  <dcterms:modified xsi:type="dcterms:W3CDTF">2026-07-28T07:59:12Z</dcterms:modified>
</cp:coreProperties>
</file>