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umenti\2025\IZVRŠENJE 2024\"/>
    </mc:Choice>
  </mc:AlternateContent>
  <xr:revisionPtr revIDLastSave="0" documentId="13_ncr:1_{BFA19950-E7FC-4DDE-AD5F-240BBACFC59E}" xr6:coauthVersionLast="47" xr6:coauthVersionMax="47" xr10:uidLastSave="{00000000-0000-0000-0000-000000000000}"/>
  <bookViews>
    <workbookView xWindow="1905" yWindow="1905" windowWidth="21600" windowHeight="11295" firstSheet="1" activeTab="1" xr2:uid="{00000000-000D-0000-FFFF-FFFF00000000}"/>
  </bookViews>
  <sheets>
    <sheet name="SAŽETAK" sheetId="1" r:id="rId1"/>
    <sheet name="RAČUN PRIHODA" sheetId="2" r:id="rId2"/>
    <sheet name="RAČUN RASHODA" sheetId="3" r:id="rId3"/>
    <sheet name="IZVORI FINANCIRANJA" sheetId="4" r:id="rId4"/>
    <sheet name="RASHODI PREMA FUNKCIJI" sheetId="5" r:id="rId5"/>
    <sheet name="RASHODI PREMA PROGRAMIMA" sheetId="6" r:id="rId6"/>
    <sheet name="POSEBNI IZVJEŠTAJI" sheetId="7" r:id="rId7"/>
  </sheets>
  <definedNames>
    <definedName name="_xlnm.Print_Area" localSheetId="2">'RAČUN RASHODA'!$A$1:$N$71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5" l="1"/>
  <c r="M10" i="5"/>
  <c r="I61" i="3" l="1"/>
  <c r="I62" i="3"/>
  <c r="I63" i="3"/>
  <c r="I64" i="3"/>
  <c r="I65" i="3"/>
  <c r="I66" i="3"/>
  <c r="I67" i="3"/>
  <c r="I68" i="3"/>
  <c r="I69" i="3"/>
  <c r="I55" i="3"/>
  <c r="I56" i="3"/>
  <c r="I57" i="3"/>
  <c r="I58" i="3"/>
  <c r="I59" i="3"/>
  <c r="I53" i="3"/>
  <c r="I54" i="3"/>
  <c r="I52" i="3"/>
  <c r="I46" i="3"/>
  <c r="I47" i="3"/>
  <c r="I48" i="3"/>
  <c r="I49" i="3"/>
  <c r="I50" i="3"/>
  <c r="I51" i="3"/>
  <c r="I45" i="3"/>
  <c r="I44" i="3"/>
  <c r="I38" i="3"/>
  <c r="I39" i="3"/>
  <c r="I40" i="3"/>
  <c r="I41" i="3"/>
  <c r="I42" i="3"/>
  <c r="I43" i="3"/>
  <c r="I29" i="3"/>
  <c r="I30" i="3"/>
  <c r="I32" i="3"/>
  <c r="I33" i="3"/>
  <c r="I34" i="3"/>
  <c r="I35" i="3"/>
  <c r="I36" i="3"/>
  <c r="I37" i="3"/>
  <c r="I25" i="3"/>
  <c r="I26" i="3"/>
  <c r="I27" i="3"/>
  <c r="I28" i="3"/>
  <c r="I21" i="3"/>
  <c r="I22" i="3"/>
  <c r="I23" i="3"/>
  <c r="I24" i="3"/>
  <c r="I19" i="3"/>
  <c r="I20" i="3"/>
  <c r="I17" i="3"/>
  <c r="I15" i="3"/>
  <c r="I16" i="3"/>
  <c r="I14" i="3"/>
  <c r="I13" i="3"/>
  <c r="I12" i="3"/>
  <c r="H13" i="1"/>
  <c r="H60" i="3" l="1"/>
  <c r="H11" i="3"/>
  <c r="I11" i="3" s="1"/>
  <c r="I60" i="3" l="1"/>
  <c r="H9" i="3"/>
  <c r="L61" i="3"/>
  <c r="G13" i="1"/>
  <c r="F13" i="1"/>
  <c r="G31" i="3"/>
  <c r="G24" i="3"/>
  <c r="G19" i="3"/>
  <c r="G18" i="3" s="1"/>
  <c r="L23" i="3"/>
  <c r="G43" i="3"/>
  <c r="G11" i="3"/>
  <c r="G10" i="3" s="1"/>
  <c r="G9" i="3" s="1"/>
  <c r="F31" i="3" l="1"/>
  <c r="I31" i="3" s="1"/>
  <c r="F18" i="3"/>
  <c r="I18" i="3" s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I12" i="4"/>
  <c r="I13" i="4"/>
  <c r="I14" i="4"/>
  <c r="I15" i="4"/>
  <c r="I16" i="4"/>
  <c r="I17" i="4"/>
  <c r="I18" i="4"/>
  <c r="I19" i="4"/>
  <c r="I20" i="4"/>
  <c r="I22" i="4"/>
  <c r="I23" i="4"/>
  <c r="I24" i="4"/>
  <c r="L12" i="2"/>
  <c r="L13" i="2"/>
  <c r="L15" i="2"/>
  <c r="L16" i="2"/>
  <c r="L17" i="2"/>
  <c r="L18" i="2"/>
  <c r="L19" i="2"/>
  <c r="L20" i="2"/>
  <c r="L21" i="2"/>
  <c r="L22" i="2"/>
  <c r="L23" i="2"/>
  <c r="L25" i="2"/>
  <c r="L26" i="2"/>
  <c r="L27" i="2"/>
  <c r="L29" i="2"/>
  <c r="L30" i="2"/>
  <c r="L11" i="2"/>
  <c r="L31" i="2"/>
  <c r="I3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9" i="2"/>
  <c r="I30" i="2"/>
  <c r="I11" i="2"/>
  <c r="H10" i="2"/>
  <c r="H9" i="2" s="1"/>
  <c r="H14" i="2"/>
  <c r="H24" i="2"/>
  <c r="L24" i="2" s="1"/>
  <c r="H28" i="2"/>
  <c r="L28" i="2" s="1"/>
  <c r="G10" i="2"/>
  <c r="L10" i="2" s="1"/>
  <c r="G14" i="2"/>
  <c r="L14" i="2" s="1"/>
  <c r="G28" i="2"/>
  <c r="F10" i="2"/>
  <c r="F39" i="4"/>
  <c r="H39" i="4"/>
  <c r="G39" i="4"/>
  <c r="L38" i="4"/>
  <c r="I38" i="4"/>
  <c r="H31" i="4"/>
  <c r="G31" i="4"/>
  <c r="G9" i="1"/>
  <c r="G16" i="1" s="1"/>
  <c r="G18" i="4"/>
  <c r="H21" i="4"/>
  <c r="G21" i="4"/>
  <c r="H11" i="4"/>
  <c r="L11" i="4" s="1"/>
  <c r="G11" i="4"/>
  <c r="F9" i="1"/>
  <c r="F16" i="1" s="1"/>
  <c r="L12" i="1"/>
  <c r="I12" i="1"/>
  <c r="F11" i="4"/>
  <c r="H9" i="1"/>
  <c r="H16" i="1" s="1"/>
  <c r="F21" i="4"/>
  <c r="I21" i="4" s="1"/>
  <c r="F31" i="4"/>
  <c r="G19" i="7"/>
  <c r="L9" i="1" l="1"/>
  <c r="H10" i="4"/>
  <c r="I9" i="1"/>
  <c r="I11" i="4"/>
  <c r="G30" i="4"/>
  <c r="G9" i="2"/>
  <c r="L9" i="2" s="1"/>
  <c r="H30" i="4"/>
  <c r="I10" i="2"/>
  <c r="G10" i="4"/>
  <c r="G9" i="4" s="1"/>
  <c r="F30" i="4"/>
  <c r="F10" i="4"/>
  <c r="F9" i="4" s="1"/>
  <c r="L30" i="4" l="1"/>
  <c r="H9" i="4"/>
  <c r="L10" i="4"/>
  <c r="I10" i="4"/>
  <c r="F10" i="3"/>
  <c r="L11" i="3"/>
  <c r="L12" i="3"/>
  <c r="L13" i="3"/>
  <c r="L14" i="3"/>
  <c r="L15" i="3"/>
  <c r="L16" i="3"/>
  <c r="L17" i="3"/>
  <c r="L18" i="3"/>
  <c r="L19" i="3"/>
  <c r="L20" i="3"/>
  <c r="L21" i="3"/>
  <c r="L22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2" i="3"/>
  <c r="L63" i="3"/>
  <c r="L64" i="3"/>
  <c r="L65" i="3"/>
  <c r="L66" i="3"/>
  <c r="L67" i="3"/>
  <c r="L68" i="3"/>
  <c r="L69" i="3"/>
  <c r="L9" i="4" l="1"/>
  <c r="I9" i="4"/>
  <c r="F9" i="3"/>
  <c r="I9" i="3" s="1"/>
  <c r="I10" i="3"/>
  <c r="L9" i="3"/>
  <c r="L10" i="3"/>
  <c r="N9" i="5"/>
  <c r="M9" i="5"/>
  <c r="N8" i="5"/>
  <c r="M8" i="5"/>
  <c r="N7" i="5"/>
  <c r="M7" i="5"/>
  <c r="L42" i="4"/>
  <c r="I42" i="4"/>
  <c r="L41" i="4"/>
  <c r="I41" i="4"/>
  <c r="L40" i="4"/>
  <c r="I40" i="4"/>
  <c r="L37" i="4"/>
  <c r="I37" i="4"/>
  <c r="L36" i="4"/>
  <c r="I36" i="4"/>
  <c r="L35" i="4"/>
  <c r="I35" i="4"/>
  <c r="L34" i="4"/>
  <c r="I34" i="4"/>
  <c r="L33" i="4"/>
  <c r="I33" i="4"/>
  <c r="L32" i="4"/>
  <c r="I32" i="4"/>
  <c r="L31" i="4"/>
  <c r="F28" i="2"/>
  <c r="I28" i="2" s="1"/>
  <c r="L24" i="1"/>
  <c r="I24" i="1"/>
  <c r="L23" i="1"/>
  <c r="I23" i="1"/>
  <c r="L22" i="1"/>
  <c r="I22" i="1"/>
  <c r="L15" i="1"/>
  <c r="I15" i="1"/>
  <c r="L14" i="1"/>
  <c r="I14" i="1"/>
  <c r="L11" i="1"/>
  <c r="I11" i="1"/>
  <c r="L10" i="1"/>
  <c r="I10" i="1"/>
  <c r="F9" i="2" l="1"/>
  <c r="I9" i="2" s="1"/>
  <c r="I39" i="4"/>
  <c r="I31" i="4"/>
  <c r="L39" i="4"/>
  <c r="L16" i="1"/>
  <c r="I16" i="1"/>
  <c r="I13" i="1"/>
  <c r="L13" i="1"/>
  <c r="I30" i="4" l="1"/>
</calcChain>
</file>

<file path=xl/sharedStrings.xml><?xml version="1.0" encoding="utf-8"?>
<sst xmlns="http://schemas.openxmlformats.org/spreadsheetml/2006/main" count="772" uniqueCount="429">
  <si>
    <t>Osnovna škola Kman Kocunar</t>
  </si>
  <si>
    <t>Benkovačka 10.</t>
  </si>
  <si>
    <t>OIB: 71870079580</t>
  </si>
  <si>
    <t>SAŽETAK RAČUNA PRIHODA I RASHODA</t>
  </si>
  <si>
    <t>BROJČANA OZNAKA I NAZIV</t>
  </si>
  <si>
    <t>IZVRŠENO 2023</t>
  </si>
  <si>
    <t>INDEKS (5/3*100)</t>
  </si>
  <si>
    <t>INDEKS (5/4*100)</t>
  </si>
  <si>
    <t>1.</t>
  </si>
  <si>
    <t>2.</t>
  </si>
  <si>
    <t>3.</t>
  </si>
  <si>
    <t>4.</t>
  </si>
  <si>
    <t>5.</t>
  </si>
  <si>
    <t>6.</t>
  </si>
  <si>
    <t>7.</t>
  </si>
  <si>
    <t>SVEUKUPNO PRIHODI</t>
  </si>
  <si>
    <t>6</t>
  </si>
  <si>
    <t>Prihodi poslovanja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</si>
  <si>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</si>
  <si>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</si>
  <si>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</si>
  <si>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</si>
  <si>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</si>
  <si>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</si>
  <si>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PRIHODI - RASHODI</t>
  </si>
  <si>
    <t>SAŽETAK RAČUNA FINANCIRANJA</t>
  </si>
  <si>
    <t>Primici od financijske imovine i zaduživanja</t>
  </si>
  <si>
    <t>Izdaci za financijsku imovinu i otplate zajmova</t>
  </si>
  <si>
    <t>RAZLIKA PRIMICI - IZDACI</t>
  </si>
  <si>
    <t>PRIHODI PREMA EKONOMSKOJ KLASIFIKACIJI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</si>
  <si>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</si>
  <si>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</si>
  <si>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</si>
  <si>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</si>
  <si>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</si>
  <si>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</si>
  <si>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</si>
  <si>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</si>
  <si>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</si>
  <si>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</si>
  <si>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</si>
  <si>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</si>
  <si>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</si>
  <si>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</si>
  <si>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</si>
  <si>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</si>
  <si>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</si>
  <si>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</si>
  <si>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</si>
  <si>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</si>
  <si>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</si>
  <si>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</si>
  <si>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</si>
  <si>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</si>
  <si>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</si>
  <si>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</si>
  <si>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</si>
  <si>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</si>
  <si>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</si>
  <si>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</si>
  <si>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</si>
  <si>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</si>
  <si>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</si>
  <si>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</si>
  <si>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</si>
  <si>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</si>
  <si>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</si>
  <si>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</si>
  <si>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</si>
  <si>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</si>
  <si>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RASHODI PO EKONOMSKOJ KLASIFIKACIJI</t>
  </si>
  <si>
    <t>7.(5+6)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</si>
  <si>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</si>
  <si>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</si>
  <si>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</si>
  <si>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</si>
  <si>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</si>
  <si>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</si>
  <si>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</si>
  <si>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</si>
  <si>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</si>
  <si>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</si>
  <si>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</si>
  <si>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</si>
  <si>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</si>
  <si>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</si>
  <si>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</si>
  <si>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</si>
  <si>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</si>
  <si>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</si>
  <si>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</si>
  <si>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</si>
  <si>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</si>
  <si>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</si>
  <si>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</si>
  <si>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</si>
  <si>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</si>
  <si>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</si>
  <si>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</si>
  <si>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</si>
  <si>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</si>
  <si>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</si>
  <si>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</si>
  <si>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</si>
  <si>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</si>
  <si>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</si>
  <si>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</si>
  <si>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</si>
  <si>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</si>
  <si>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</si>
  <si>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</si>
  <si>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</si>
  <si>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</si>
  <si>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</si>
  <si>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</si>
  <si>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</si>
  <si>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</si>
  <si>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</si>
  <si>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</si>
  <si>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</si>
  <si>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</si>
  <si>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</si>
  <si>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</si>
  <si>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</si>
  <si>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</si>
  <si>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</si>
  <si>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</si>
  <si>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</si>
  <si>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</si>
  <si>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</si>
  <si>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</si>
  <si>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</si>
  <si>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</si>
  <si>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</si>
  <si>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</si>
  <si>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</si>
  <si>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</si>
  <si>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</si>
  <si>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</si>
  <si>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</si>
  <si>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</si>
  <si>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</si>
  <si>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</si>
  <si>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</si>
  <si>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</si>
  <si>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</si>
  <si>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</si>
  <si>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</si>
  <si>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</si>
  <si>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</si>
  <si>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</si>
  <si>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</si>
  <si>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</si>
  <si>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</si>
  <si>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</si>
  <si>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</si>
  <si>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</si>
  <si>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38</t>
  </si>
  <si>
    <t>Ostali rashodi</t>
  </si>
  <si>
    <t>381</t>
  </si>
  <si>
    <t>Tekuće donacije</t>
  </si>
  <si>
    <t>3812</t>
  </si>
  <si>
    <t>Tekuće donacije u naravi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</si>
  <si>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</si>
  <si>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</si>
  <si>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</si>
  <si>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</si>
  <si>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</si>
  <si>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</si>
  <si>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</si>
  <si>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</si>
  <si>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</si>
  <si>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</si>
  <si>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</si>
  <si>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</si>
  <si>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</si>
  <si>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</si>
  <si>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</si>
  <si>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</si>
  <si>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PRIHODI PO IZVORIMA FINANCIRANJA</t>
  </si>
  <si>
    <t>PRIHODI TEKUĆE GODINE</t>
  </si>
  <si>
    <t>Izvor 1.</t>
  </si>
  <si>
    <t>OPĆI PRIHODI I PRIMICI</t>
  </si>
  <si>
    <t>Izvor 1.1.</t>
  </si>
  <si>
    <t>Izvor 1.2.</t>
  </si>
  <si>
    <t>POREZNI PRIHODI ZA DECENTRALIZIRANE FUNKCIJE</t>
  </si>
  <si>
    <t>Izvor 3.</t>
  </si>
  <si>
    <t>VLASTITI PRIHODI</t>
  </si>
  <si>
    <t>Izvor 3.1.</t>
  </si>
  <si>
    <t>OSTALI VLASTITI PRIHODI</t>
  </si>
  <si>
    <t>9</t>
  </si>
  <si>
    <t>Vlastiti izvori</t>
  </si>
  <si>
    <t>92</t>
  </si>
  <si>
    <t>Rezultat poslovanja</t>
  </si>
  <si>
    <t>Izvor 4.</t>
  </si>
  <si>
    <t>PRIHODI ZA POSEBNE NAMJENE</t>
  </si>
  <si>
    <t>Izvor 4.3.</t>
  </si>
  <si>
    <t>OSTALI NAMJENSKI PRIHODI</t>
  </si>
  <si>
    <t>Izvor 5.</t>
  </si>
  <si>
    <t>POMOĆI</t>
  </si>
  <si>
    <t>Izvor 5.3.</t>
  </si>
  <si>
    <t>POMOĆI IZ DRŽAVNOG PRORAČUNA</t>
  </si>
  <si>
    <t>Izvor 5.4.</t>
  </si>
  <si>
    <t>POMOĆI IZ ŽUPANIJSKOG PRORAČUNA</t>
  </si>
  <si>
    <t>Izvor 5.5.</t>
  </si>
  <si>
    <t>POMOĆI IZ DRUGIH PRORAČUNA</t>
  </si>
  <si>
    <t>RASHODI PO IZVORIMA FINANCIRANJA</t>
  </si>
  <si>
    <t>RASHODI PREMA FUNKCIJSKOJ KLASIFIKACIJI</t>
  </si>
  <si>
    <t>INDEKS (3/1*100)</t>
  </si>
  <si>
    <t>INDEKS 
(3/2*100)</t>
  </si>
  <si>
    <t>RASHODI PO PROGRAMSKOJ KLASIFIKACIJI</t>
  </si>
  <si>
    <t>Program 3200</t>
  </si>
  <si>
    <t>DECENTRALIZIRANE FUNKCIJE - MINIMALNI FINANCIJSKI STANDARD</t>
  </si>
  <si>
    <t>Aktivnost A320001</t>
  </si>
  <si>
    <t>REDOVNA PROGRAMSKA DJELATNOST OSNOVNIH ŠKOLA</t>
  </si>
  <si>
    <t>KAPITALNA ULAGANJA U OPREMU - DECENTRALIZIRANA SREDSTVA</t>
  </si>
  <si>
    <t>Program 3201</t>
  </si>
  <si>
    <t>ŠIRE JAVNE POTREBE - IZNAD MINIMALNOG STANDARDA</t>
  </si>
  <si>
    <t>Aktivnost A320101</t>
  </si>
  <si>
    <t>Aktivnost A320102</t>
  </si>
  <si>
    <t>IZVANNASTAVNE I IZVANŠKOLSKE AKTIVNOSTI</t>
  </si>
  <si>
    <t>Aktivnost A320104</t>
  </si>
  <si>
    <t>NABAVKA UDŽBENIKA I PRIBORA</t>
  </si>
  <si>
    <t>Aktivnost A320105</t>
  </si>
  <si>
    <t>PROMETNI ODGOJ I SIGURNOST U PROMETU - POLIGON</t>
  </si>
  <si>
    <t>Aktivnost A320113</t>
  </si>
  <si>
    <t>PROJEKT E ŠKOLE</t>
  </si>
  <si>
    <t>Aktivnost A320114</t>
  </si>
  <si>
    <t>VLASTITA I NAMJENSKA SREDSTVA OSNOVNIH ŠKOLA</t>
  </si>
  <si>
    <t>Aktivnost A320116</t>
  </si>
  <si>
    <t>OSIGURANJE UČENIKA OŠ</t>
  </si>
  <si>
    <t>PREHRANA UČENIKA</t>
  </si>
  <si>
    <t>EU PROJEKT "S POMOĆNIKOM MOGU BOLJE 6"</t>
  </si>
  <si>
    <t>Program 3202</t>
  </si>
  <si>
    <t>KAPITALNA ULAGANJA NA OBJEKTIMA OŠ</t>
  </si>
  <si>
    <t>NABAVKA ŠKOLSKE LEKTIRE</t>
  </si>
  <si>
    <t>Program 3203</t>
  </si>
  <si>
    <t>RASHODI ZA ZAPOSLENE U OŠ</t>
  </si>
  <si>
    <t>Aktivnost A320301</t>
  </si>
  <si>
    <t>Izvještaj o korištenju sredstava Europske unije</t>
  </si>
  <si>
    <t>Osnovna škola Kman - Kocunar nema sklopljenih ugovora o zaduživanju na domaćem i stranom tržištu novca i kapitala.</t>
  </si>
  <si>
    <t>Izvještaj o danim zajmovima i potraživanjima po danim zajmovima</t>
  </si>
  <si>
    <t>Osnovna škola Kman - Kocunar nema danih zajmova niti potraživanja za dane zajmove.</t>
  </si>
  <si>
    <t>Izvještaj o stanju potraživanja i dospjelih obveza te o stanju potencijalnih obveza po osnovi sudskih sporova</t>
  </si>
  <si>
    <t>preneseni rezultat poslovanja</t>
  </si>
  <si>
    <t>UKUPNO PRIHODI</t>
  </si>
  <si>
    <t>potraživanja za naknade koje se refundiraju</t>
  </si>
  <si>
    <t>ostali nespomenuti prihodi</t>
  </si>
  <si>
    <t>potraživanja za prihode od pruženih usluga</t>
  </si>
  <si>
    <t>Ukupno potraživanja</t>
  </si>
  <si>
    <t>IZVRŠENO 2024</t>
  </si>
  <si>
    <t>PLAN 2024</t>
  </si>
  <si>
    <t>REALIZIRANO 2023 (1)</t>
  </si>
  <si>
    <t>PLAN 2024 (2)</t>
  </si>
  <si>
    <t>REALIZIRANO 2024 (3)</t>
  </si>
  <si>
    <t>INDEKS</t>
  </si>
  <si>
    <t>Korisnik  K014</t>
  </si>
  <si>
    <t>OŠ KMAN</t>
  </si>
  <si>
    <t>Izvor  1.2.1.</t>
  </si>
  <si>
    <t>PRIHODI ZA DECENTRALIZIRANE FUNKCIJE-PK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</si>
  <si>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</si>
  <si>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</si>
  <si>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</si>
  <si>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</si>
  <si>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</si>
  <si>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</si>
  <si>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32131</t>
  </si>
  <si>
    <t>Seminari, savjetovanja i simpoziji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</si>
  <si>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</si>
  <si>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</si>
  <si>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</si>
  <si>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</si>
  <si>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</si>
  <si>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</si>
  <si>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32216</t>
  </si>
  <si>
    <t>Materijal za higijenske potrebe i njegu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</si>
  <si>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</si>
  <si>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</si>
  <si>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</si>
  <si>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</si>
  <si>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</si>
  <si>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</si>
  <si>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</si>
  <si>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</si>
  <si>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</si>
  <si>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</si>
  <si>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32251</t>
  </si>
  <si>
    <t>Sitni inventar</t>
  </si>
  <si>
    <t>32271</t>
  </si>
  <si>
    <t>32311</t>
  </si>
  <si>
    <t>Usluge telefona, telefaksa</t>
  </si>
  <si>
    <t>32313</t>
  </si>
  <si>
    <t>Poštarina (pisma, tiskanice i sl.)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</si>
  <si>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</si>
  <si>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</si>
  <si>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</si>
  <si>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</si>
  <si>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</si>
  <si>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</si>
  <si>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</si>
  <si>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</si>
  <si>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</si>
  <si>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</si>
  <si>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</si>
  <si>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</si>
  <si>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</si>
  <si>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</si>
  <si>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</si>
  <si>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</si>
  <si>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32361</t>
  </si>
  <si>
    <t>Obvezni i preventivni zdravstveni pregledi zaposlenika</t>
  </si>
  <si>
    <t>32379</t>
  </si>
  <si>
    <t>Ostale intelektualne usluge</t>
  </si>
  <si>
    <t>32389</t>
  </si>
  <si>
    <t>Ostale računalne usluge</t>
  </si>
  <si>
    <t>32399</t>
  </si>
  <si>
    <t>Ostale nespomenute usluge</t>
  </si>
  <si>
    <t>32941</t>
  </si>
  <si>
    <t>Tuzemne članarine</t>
  </si>
  <si>
    <t>32959</t>
  </si>
  <si>
    <t>Ostale pristojbe i naknade</t>
  </si>
  <si>
    <t>32999</t>
  </si>
  <si>
    <t>34312</t>
  </si>
  <si>
    <t>Usluge platnog prometa</t>
  </si>
  <si>
    <t>Kapitalni projekt K320001</t>
  </si>
  <si>
    <t>42211</t>
  </si>
  <si>
    <t>Računala i računalna oprema</t>
  </si>
  <si>
    <t>42261</t>
  </si>
  <si>
    <t>Sportska oprema</t>
  </si>
  <si>
    <t>SUFINANCIRANJE PRODUŽENOG BORAVKA</t>
  </si>
  <si>
    <t>Izvor  1.1.1.</t>
  </si>
  <si>
    <t>PRIHODI OD GRADA</t>
  </si>
  <si>
    <t>31111</t>
  </si>
  <si>
    <t>Plaće za zaposlene</t>
  </si>
  <si>
    <t>31212</t>
  </si>
  <si>
    <t>Nagrade</t>
  </si>
  <si>
    <t>31213</t>
  </si>
  <si>
    <t>Darovi</t>
  </si>
  <si>
    <t>31216</t>
  </si>
  <si>
    <t>Regres za godišnji odmor</t>
  </si>
  <si>
    <t>31219</t>
  </si>
  <si>
    <t>Ostali nenavedeni rashodi za zaposlene</t>
  </si>
  <si>
    <t>Izvor  4.3.1.</t>
  </si>
  <si>
    <t>PRIHODI ZA POSEBNE NAMJENE-PK</t>
  </si>
  <si>
    <t>31321</t>
  </si>
  <si>
    <t>32121</t>
  </si>
  <si>
    <t>Naknade za prijevoz na posao i s posla</t>
  </si>
  <si>
    <t>32224</t>
  </si>
  <si>
    <t>Namirnice</t>
  </si>
  <si>
    <t>32219</t>
  </si>
  <si>
    <t>Ostali materijal za potrebe redovnog poslovanja</t>
  </si>
  <si>
    <t>Izvor  3.1.1.</t>
  </si>
  <si>
    <t>VLASTITI PRIHODI-PK</t>
  </si>
  <si>
    <t>32229</t>
  </si>
  <si>
    <t>Ostali materijal i sirovine</t>
  </si>
  <si>
    <t>32912</t>
  </si>
  <si>
    <t>Naknade članovima povjerenstava</t>
  </si>
  <si>
    <t>Izvor  5.3.1.</t>
  </si>
  <si>
    <t>POMOĆI IZ DRŽAVNOG PRORAČUNA-PK</t>
  </si>
  <si>
    <t>Izvor  5.4.1.</t>
  </si>
  <si>
    <t>POMOĆI IZ ŽUPANIJSKOG PRORAČUNA-PK</t>
  </si>
  <si>
    <t>37229</t>
  </si>
  <si>
    <t>Ostale naknade iz proračuna u naravi</t>
  </si>
  <si>
    <t>42411</t>
  </si>
  <si>
    <t>Aktivnost A320110</t>
  </si>
  <si>
    <t>SUSTAV VIDEO NADZORA</t>
  </si>
  <si>
    <t>32329</t>
  </si>
  <si>
    <t>Ostale usluge tekućeg i investicijskog održavanja</t>
  </si>
  <si>
    <t>32373</t>
  </si>
  <si>
    <t>Usluge odvjetnika i pravnog savjetovanja</t>
  </si>
  <si>
    <t>32931</t>
  </si>
  <si>
    <t>32953</t>
  </si>
  <si>
    <t>Javnobilježničke pristojbe</t>
  </si>
  <si>
    <t>34333</t>
  </si>
  <si>
    <t>Zatezne kamate iz poslovnih odnosa</t>
  </si>
  <si>
    <t>41</t>
  </si>
  <si>
    <t>Rashodi za nabavu neproizvedene dugotrajne imovine</t>
  </si>
  <si>
    <t>41231</t>
  </si>
  <si>
    <t>Licence</t>
  </si>
  <si>
    <t>42212</t>
  </si>
  <si>
    <t>Uredski namještaj</t>
  </si>
  <si>
    <t>42219</t>
  </si>
  <si>
    <t>Ostala uredska oprema</t>
  </si>
  <si>
    <t>Tekući projekt T320107</t>
  </si>
  <si>
    <t>Tekući projekt T320111</t>
  </si>
  <si>
    <t>Tekući projekt T320112</t>
  </si>
  <si>
    <t>EU PROJEKT "S POMOĆNIKOM MOGU BOLJE 7"</t>
  </si>
  <si>
    <t>Kapitalni projekt K320201</t>
  </si>
  <si>
    <t>KUPNJA OPREME ZA OSNOVNE ŠKOLE</t>
  </si>
  <si>
    <t>42231</t>
  </si>
  <si>
    <t>Oprema za grijanje, ventilaciju i hlađenje</t>
  </si>
  <si>
    <t>Kapitalni projekt K320250</t>
  </si>
  <si>
    <t>31113</t>
  </si>
  <si>
    <t>Plaće po sudskim presudama</t>
  </si>
  <si>
    <t>31214</t>
  </si>
  <si>
    <t>Otpremnine</t>
  </si>
  <si>
    <t>31215</t>
  </si>
  <si>
    <t>Naknade za bolest, invalidnost i smrtni slučaj</t>
  </si>
  <si>
    <t>31322</t>
  </si>
  <si>
    <t>Doprinos za obvezno zdravstveno osiguranje zaštite zdravlja na radu</t>
  </si>
  <si>
    <t>31329</t>
  </si>
  <si>
    <t>Ostali doprinosi</t>
  </si>
  <si>
    <t>32149</t>
  </si>
  <si>
    <t>Ostale naknade troškova zaposlenima</t>
  </si>
  <si>
    <t>32952</t>
  </si>
  <si>
    <t>Sudske pristojbe</t>
  </si>
  <si>
    <t>32955</t>
  </si>
  <si>
    <t>Novčana naknada poslodavca zbog nezapošljavanja osoba s invaliditetom</t>
  </si>
  <si>
    <t>32961</t>
  </si>
  <si>
    <t>34331</t>
  </si>
  <si>
    <t>Zatezne kamate za poreze</t>
  </si>
  <si>
    <t>34332</t>
  </si>
  <si>
    <t>Zatezne kamate na doprinose</t>
  </si>
  <si>
    <t>34339</t>
  </si>
  <si>
    <t>Ostale zatezne kamate</t>
  </si>
  <si>
    <t>Osnovna škola Kman - Kocunar</t>
  </si>
  <si>
    <t>Benkovačka 10, Split</t>
  </si>
  <si>
    <t>BROJČANA OZNAKA</t>
  </si>
  <si>
    <t>NAZIV</t>
  </si>
  <si>
    <t>REALIZIRANO 2024</t>
  </si>
  <si>
    <t>4/3*100</t>
  </si>
  <si>
    <t>Osnovna škola Kman - Kocunar u 2024. ne koristi sredstva Europske unije.</t>
  </si>
  <si>
    <t>Izvještaj o zaduživanju na domaćem i stranom tržištu novca i kapitala u 2024. godini</t>
  </si>
  <si>
    <t xml:space="preserve">Osnovna škola Kman - Kocunar u 2024. nema dospijelih obveza </t>
  </si>
  <si>
    <t>Ustanova na dan 31. prosinca 2024. godine nema evidentiranih postupaka koji bi rezultirali potencijalnim obavezama po osnovi sudskih sporova.</t>
  </si>
  <si>
    <t>09 Obrazovanje</t>
  </si>
  <si>
    <t>091 Predškolsko i osnovno obrazovanje</t>
  </si>
  <si>
    <t>096 Dodatne usluge u obrazovanju</t>
  </si>
  <si>
    <t>Osnovna škola Kman - Kocunar u 2024. ima 12.798,58 eur potraživanja od Grada za račune iz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</si>
</sst>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#,##0.00;\-#,##0.00"/>
    <numFmt numFmtId="165" formatCode="[$-1041A]d\.m\.yyyy\."/>
    <numFmt numFmtId="166" formatCode="#,##0.00_ ;\-#,##0.00\ "/>
    <numFmt numFmtId="167" formatCode="[$-1041A]h:mm"/>
  </numFmts>
  <fonts count="2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.9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4.9989318521683403E-2"/>
      <name val="Arail"/>
      <charset val="238"/>
    </font>
    <font>
      <sz val="10"/>
      <name val="Arail"/>
      <charset val="238"/>
    </font>
    <font>
      <b/>
      <sz val="10"/>
      <name val="Arail"/>
      <charset val="238"/>
    </font>
    <font>
      <sz val="10"/>
      <color theme="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0" tint="-4.9989318521683403E-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366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0"/>
      </patternFill>
    </fill>
    <fill>
      <patternFill patternType="solid">
        <fgColor rgb="FF33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0" fillId="13" borderId="0" applyNumberFormat="0" applyBorder="0" applyAlignment="0" applyProtection="0"/>
  </cellStyleXfs>
  <cellXfs count="114">
    <xf numFmtId="0" fontId="0" fillId="0" borderId="0" xfId="0"/>
    <xf numFmtId="0" fontId="4" fillId="0" borderId="0" xfId="0" applyFont="1"/>
    <xf numFmtId="164" fontId="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horizontal="right" vertical="top" wrapText="1" readingOrder="1"/>
      <protection locked="0"/>
    </xf>
    <xf numFmtId="165" fontId="3" fillId="0" borderId="0" xfId="0" applyNumberFormat="1" applyFont="1" applyAlignment="1" applyProtection="1">
      <alignment horizontal="left" vertical="top" wrapText="1" readingOrder="1"/>
      <protection locked="0"/>
    </xf>
    <xf numFmtId="164" fontId="9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9" fillId="7" borderId="0" xfId="0" applyFont="1" applyFill="1" applyAlignment="1" applyProtection="1">
      <alignment horizontal="left" vertical="center" wrapText="1" readingOrder="1"/>
      <protection locked="0"/>
    </xf>
    <xf numFmtId="166" fontId="0" fillId="0" borderId="0" xfId="0" applyNumberFormat="1"/>
    <xf numFmtId="0" fontId="11" fillId="0" borderId="0" xfId="0" applyFont="1"/>
    <xf numFmtId="167" fontId="1" fillId="0" borderId="0" xfId="0" applyNumberFormat="1" applyFont="1" applyAlignment="1" applyProtection="1">
      <alignment horizontal="left" vertical="top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0" xfId="0" applyFont="1" applyFill="1" applyAlignment="1" applyProtection="1">
      <alignment vertical="center" wrapText="1" readingOrder="1"/>
      <protection locked="0"/>
    </xf>
    <xf numFmtId="164" fontId="12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3" fillId="4" borderId="0" xfId="0" applyFont="1" applyFill="1" applyAlignment="1" applyProtection="1">
      <alignment vertical="center" wrapText="1" readingOrder="1"/>
      <protection locked="0"/>
    </xf>
    <xf numFmtId="164" fontId="3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3" fillId="4" borderId="0" xfId="0" applyFont="1" applyFill="1" applyAlignment="1" applyProtection="1">
      <alignment horizontal="left" vertical="center" wrapText="1" readingOrder="1"/>
      <protection locked="0"/>
    </xf>
    <xf numFmtId="0" fontId="3" fillId="6" borderId="0" xfId="0" applyFont="1" applyFill="1" applyAlignment="1" applyProtection="1">
      <alignment vertical="center" wrapText="1" readingOrder="1"/>
      <protection locked="0"/>
    </xf>
    <xf numFmtId="164" fontId="3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6" borderId="0" xfId="0" applyFont="1" applyFill="1" applyAlignment="1" applyProtection="1">
      <alignment vertical="center" wrapText="1" readingOrder="1"/>
      <protection locked="0"/>
    </xf>
    <xf numFmtId="164" fontId="13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3" fillId="12" borderId="0" xfId="0" applyFont="1" applyFill="1" applyAlignment="1" applyProtection="1">
      <alignment horizontal="left" vertical="center" wrapText="1" readingOrder="1"/>
      <protection locked="0"/>
    </xf>
    <xf numFmtId="164" fontId="3" fillId="12" borderId="0" xfId="0" applyNumberFormat="1" applyFont="1" applyFill="1" applyAlignment="1" applyProtection="1">
      <alignment horizontal="right" vertical="center" wrapText="1" readingOrder="1"/>
      <protection locked="0"/>
    </xf>
    <xf numFmtId="0" fontId="14" fillId="9" borderId="1" xfId="0" applyFont="1" applyFill="1" applyBorder="1" applyAlignment="1" applyProtection="1">
      <alignment horizontal="center" vertical="center" wrapText="1" readingOrder="1"/>
      <protection locked="0"/>
    </xf>
    <xf numFmtId="0" fontId="15" fillId="7" borderId="0" xfId="0" applyFont="1" applyFill="1" applyAlignment="1" applyProtection="1">
      <alignment vertical="center" wrapText="1" readingOrder="1"/>
      <protection locked="0"/>
    </xf>
    <xf numFmtId="164" fontId="15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16" fillId="7" borderId="0" xfId="0" applyFont="1" applyFill="1" applyAlignment="1" applyProtection="1">
      <alignment vertical="center" wrapText="1" readingOrder="1"/>
      <protection locked="0"/>
    </xf>
    <xf numFmtId="164" fontId="16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17" fillId="10" borderId="1" xfId="0" applyFont="1" applyFill="1" applyBorder="1" applyAlignment="1" applyProtection="1">
      <alignment horizontal="right"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7" borderId="0" xfId="0" applyNumberFormat="1" applyFont="1" applyFill="1" applyAlignment="1" applyProtection="1">
      <alignment vertical="top" wrapText="1" readingOrder="1"/>
      <protection locked="0"/>
    </xf>
    <xf numFmtId="4" fontId="0" fillId="0" borderId="0" xfId="0" applyNumberFormat="1"/>
    <xf numFmtId="0" fontId="3" fillId="4" borderId="0" xfId="0" applyFont="1" applyFill="1" applyAlignment="1" applyProtection="1">
      <alignment vertical="center" wrapText="1" readingOrder="1"/>
      <protection locked="0"/>
    </xf>
    <xf numFmtId="164" fontId="3" fillId="4" borderId="0" xfId="0" applyNumberFormat="1" applyFont="1" applyFill="1" applyAlignment="1" applyProtection="1">
      <alignment horizontal="right" vertical="center" wrapText="1" readingOrder="1"/>
      <protection locked="0"/>
    </xf>
    <xf numFmtId="164" fontId="3" fillId="12" borderId="0" xfId="0" applyNumberFormat="1" applyFont="1" applyFill="1" applyAlignment="1" applyProtection="1">
      <alignment horizontal="right" vertical="center" wrapText="1" readingOrder="1"/>
      <protection locked="0"/>
    </xf>
    <xf numFmtId="164" fontId="13" fillId="6" borderId="0" xfId="0" applyNumberFormat="1" applyFont="1" applyFill="1" applyAlignment="1" applyProtection="1">
      <alignment horizontal="right" vertical="center" wrapText="1" readingOrder="1"/>
      <protection locked="0"/>
    </xf>
    <xf numFmtId="164" fontId="3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0" borderId="0" xfId="0"/>
    <xf numFmtId="164" fontId="13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4" borderId="0" xfId="0" applyFont="1" applyFill="1" applyAlignment="1" applyProtection="1">
      <alignment horizontal="left" vertical="center" wrapText="1" readingOrder="1"/>
      <protection locked="0"/>
    </xf>
    <xf numFmtId="164" fontId="8" fillId="8" borderId="0" xfId="1" applyNumberFormat="1" applyFont="1" applyFill="1" applyAlignment="1" applyProtection="1">
      <alignment horizontal="right" vertical="center" wrapText="1" readingOrder="1"/>
      <protection locked="0"/>
    </xf>
    <xf numFmtId="0" fontId="15" fillId="7" borderId="0" xfId="0" applyFont="1" applyFill="1" applyAlignment="1" applyProtection="1">
      <alignment vertical="center" wrapText="1" readingOrder="1"/>
      <protection locked="0"/>
    </xf>
    <xf numFmtId="164" fontId="16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0" borderId="0" xfId="0"/>
    <xf numFmtId="0" fontId="15" fillId="7" borderId="0" xfId="0" applyFont="1" applyFill="1" applyAlignment="1" applyProtection="1">
      <alignment horizontal="left" vertical="center" wrapText="1" readingOrder="1"/>
      <protection locked="0"/>
    </xf>
    <xf numFmtId="4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4" fontId="11" fillId="0" borderId="0" xfId="0" applyNumberFormat="1" applyFont="1"/>
    <xf numFmtId="164" fontId="4" fillId="7" borderId="0" xfId="0" applyNumberFormat="1" applyFont="1" applyFill="1" applyAlignment="1" applyProtection="1">
      <alignment vertical="top" wrapText="1" readingOrder="1"/>
      <protection locked="0"/>
    </xf>
    <xf numFmtId="4" fontId="21" fillId="14" borderId="0" xfId="0" applyNumberFormat="1" applyFont="1" applyFill="1"/>
    <xf numFmtId="4" fontId="21" fillId="15" borderId="0" xfId="0" applyNumberFormat="1" applyFont="1" applyFill="1"/>
    <xf numFmtId="4" fontId="21" fillId="16" borderId="0" xfId="0" applyNumberFormat="1" applyFont="1" applyFill="1"/>
    <xf numFmtId="0" fontId="22" fillId="0" borderId="0" xfId="0" applyFont="1"/>
    <xf numFmtId="4" fontId="22" fillId="0" borderId="0" xfId="0" applyNumberFormat="1" applyFont="1"/>
    <xf numFmtId="0" fontId="25" fillId="10" borderId="5" xfId="0" applyFont="1" applyFill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vertical="center" wrapText="1" readingOrder="1"/>
      <protection locked="0"/>
    </xf>
    <xf numFmtId="164" fontId="3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4" borderId="0" xfId="0" applyFont="1" applyFill="1" applyAlignment="1" applyProtection="1">
      <alignment horizontal="left" vertical="center" wrapText="1" readingOrder="1"/>
      <protection locked="0"/>
    </xf>
    <xf numFmtId="164" fontId="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2" fillId="3" borderId="0" xfId="0" applyFont="1" applyFill="1" applyAlignment="1" applyProtection="1">
      <alignment vertical="center" wrapText="1" readingOrder="1"/>
      <protection locked="0"/>
    </xf>
    <xf numFmtId="164" fontId="12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3" fillId="4" borderId="3" xfId="0" applyFont="1" applyFill="1" applyBorder="1" applyAlignment="1" applyProtection="1">
      <alignment vertical="center" wrapText="1" readingOrder="1"/>
      <protection locked="0"/>
    </xf>
    <xf numFmtId="164" fontId="3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4" borderId="0" xfId="0" applyFont="1" applyFill="1" applyAlignment="1" applyProtection="1">
      <alignment horizontal="center" vertical="center" wrapText="1" readingOrder="1"/>
      <protection locked="0"/>
    </xf>
    <xf numFmtId="0" fontId="6" fillId="4" borderId="0" xfId="0" applyFont="1" applyFill="1" applyAlignment="1" applyProtection="1">
      <alignment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3" xfId="0" applyFont="1" applyFill="1" applyBorder="1" applyAlignment="1" applyProtection="1">
      <alignment vertical="center" wrapText="1" readingOrder="1"/>
      <protection locked="0"/>
    </xf>
    <xf numFmtId="164" fontId="12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/>
    <xf numFmtId="0" fontId="3" fillId="12" borderId="0" xfId="0" applyFont="1" applyFill="1" applyAlignment="1" applyProtection="1">
      <alignment vertical="center" wrapText="1" readingOrder="1"/>
      <protection locked="0"/>
    </xf>
    <xf numFmtId="164" fontId="3" fillId="12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6" borderId="0" xfId="0" applyFont="1" applyFill="1" applyAlignment="1" applyProtection="1">
      <alignment vertical="center" wrapText="1" readingOrder="1"/>
      <protection locked="0"/>
    </xf>
    <xf numFmtId="164" fontId="13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3" fillId="6" borderId="0" xfId="0" applyFont="1" applyFill="1" applyAlignment="1" applyProtection="1">
      <alignment vertical="center" wrapText="1" readingOrder="1"/>
      <protection locked="0"/>
    </xf>
    <xf numFmtId="164" fontId="3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164" fontId="16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15" fillId="7" borderId="0" xfId="0" applyFont="1" applyFill="1" applyAlignment="1" applyProtection="1">
      <alignment vertical="center" wrapText="1" readingOrder="1"/>
      <protection locked="0"/>
    </xf>
    <xf numFmtId="0" fontId="16" fillId="7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4" fillId="9" borderId="1" xfId="0" applyFont="1" applyFill="1" applyBorder="1" applyAlignment="1" applyProtection="1">
      <alignment horizontal="center" vertical="center" wrapText="1" readingOrder="1"/>
      <protection locked="0"/>
    </xf>
    <xf numFmtId="0" fontId="15" fillId="7" borderId="4" xfId="0" applyFont="1" applyFill="1" applyBorder="1" applyAlignment="1" applyProtection="1">
      <alignment vertical="center" wrapText="1" readingOrder="1"/>
      <protection locked="0"/>
    </xf>
    <xf numFmtId="164" fontId="15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9" fillId="7" borderId="0" xfId="0" applyFont="1" applyFill="1" applyAlignment="1" applyProtection="1">
      <alignment vertical="center" wrapText="1" readingOrder="1"/>
      <protection locked="0"/>
    </xf>
    <xf numFmtId="0" fontId="8" fillId="8" borderId="0" xfId="0" applyFont="1" applyFill="1"/>
    <xf numFmtId="164" fontId="10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8" borderId="0" xfId="0" applyFont="1" applyFill="1"/>
    <xf numFmtId="0" fontId="4" fillId="4" borderId="0" xfId="0" applyFont="1" applyFill="1"/>
    <xf numFmtId="0" fontId="4" fillId="0" borderId="2" xfId="0" applyFont="1" applyBorder="1" applyAlignment="1" applyProtection="1">
      <alignment vertical="top" wrapText="1"/>
      <protection locked="0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13" fillId="4" borderId="0" xfId="0" applyFont="1" applyFill="1" applyAlignment="1" applyProtection="1">
      <alignment vertical="center" wrapText="1" readingOrder="1"/>
      <protection locked="0"/>
    </xf>
    <xf numFmtId="0" fontId="7" fillId="4" borderId="0" xfId="0" applyFont="1" applyFill="1"/>
    <xf numFmtId="164" fontId="13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" fillId="7" borderId="0" xfId="0" applyFont="1" applyFill="1" applyAlignment="1" applyProtection="1">
      <alignment vertical="top" wrapText="1" readingOrder="1"/>
      <protection locked="0"/>
    </xf>
    <xf numFmtId="0" fontId="19" fillId="8" borderId="0" xfId="0" applyFont="1" applyFill="1"/>
    <xf numFmtId="164" fontId="4" fillId="7" borderId="0" xfId="0" applyNumberFormat="1" applyFont="1" applyFill="1" applyAlignment="1" applyProtection="1">
      <alignment vertical="top" wrapText="1" readingOrder="1"/>
      <protection locked="0"/>
    </xf>
    <xf numFmtId="165" fontId="1" fillId="0" borderId="0" xfId="0" applyNumberFormat="1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right" vertical="top" wrapText="1" readingOrder="1"/>
      <protection locked="0"/>
    </xf>
    <xf numFmtId="167" fontId="1" fillId="0" borderId="0" xfId="0" applyNumberFormat="1" applyFont="1" applyAlignment="1" applyProtection="1">
      <alignment horizontal="left" vertical="top" wrapText="1" readingOrder="1"/>
      <protection locked="0"/>
    </xf>
    <xf numFmtId="0" fontId="17" fillId="10" borderId="1" xfId="0" applyFont="1" applyFill="1" applyBorder="1" applyAlignment="1" applyProtection="1">
      <alignment horizontal="center" vertical="center" wrapText="1" readingOrder="1"/>
      <protection locked="0"/>
    </xf>
    <xf numFmtId="0" fontId="17" fillId="10" borderId="1" xfId="0" applyFont="1" applyFill="1" applyBorder="1" applyAlignment="1" applyProtection="1">
      <alignment horizontal="right" vertical="top" wrapText="1" readingOrder="1"/>
      <protection locked="0"/>
    </xf>
    <xf numFmtId="0" fontId="18" fillId="10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0" fontId="19" fillId="11" borderId="0" xfId="0" applyFont="1" applyFill="1"/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colors>
    <mruColors>
      <color rgb="FF3366FF"/>
      <color rgb="FF0066FF"/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opLeftCell="A4" zoomScaleNormal="100" workbookViewId="0">
      <selection activeCell="C26" sqref="C26:J26"/>
    </sheetView>
  </sheetViews>
  <sheetFormatPr defaultRowHeight="15"/>
  <cols>
    <col min="6" max="6" width="12.85546875" customWidth="1"/>
    <col min="7" max="7" width="12.5703125" customWidth="1"/>
    <col min="8" max="8" width="13.5703125" customWidth="1"/>
    <col min="9" max="9" width="2.28515625" customWidth="1"/>
    <col min="10" max="10" width="2.42578125" customWidth="1"/>
    <col min="12" max="13" width="2.7109375" customWidth="1"/>
  </cols>
  <sheetData>
    <row r="1" spans="1:14">
      <c r="A1" s="71" t="s">
        <v>0</v>
      </c>
      <c r="B1" s="72"/>
      <c r="C1" s="72"/>
      <c r="D1" s="72"/>
      <c r="E1" s="72"/>
      <c r="F1" s="1"/>
      <c r="G1" s="1"/>
      <c r="H1" s="1"/>
      <c r="I1" s="1"/>
      <c r="J1" s="1"/>
      <c r="K1" s="1"/>
      <c r="L1" s="1"/>
      <c r="M1" s="1"/>
      <c r="N1" s="1"/>
    </row>
    <row r="2" spans="1:14">
      <c r="A2" s="71" t="s">
        <v>1</v>
      </c>
      <c r="B2" s="72"/>
      <c r="C2" s="72"/>
      <c r="D2" s="72"/>
      <c r="E2" s="1"/>
      <c r="F2" s="1"/>
      <c r="G2" s="1"/>
      <c r="H2" s="1"/>
      <c r="I2" s="1"/>
      <c r="J2" s="72"/>
      <c r="K2" s="72"/>
      <c r="L2" s="72"/>
      <c r="M2" s="1"/>
      <c r="N2" s="1"/>
    </row>
    <row r="3" spans="1:14">
      <c r="A3" s="71" t="s">
        <v>2</v>
      </c>
      <c r="B3" s="72"/>
      <c r="C3" s="7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63" t="s">
        <v>3</v>
      </c>
      <c r="D5" s="63"/>
      <c r="E5" s="63"/>
      <c r="F5" s="63"/>
      <c r="G5" s="63"/>
      <c r="H5" s="63"/>
      <c r="I5" s="63"/>
      <c r="J5" s="63"/>
      <c r="K5" s="1"/>
      <c r="L5" s="1"/>
      <c r="M5" s="1"/>
      <c r="N5" s="1"/>
    </row>
    <row r="6" spans="1:14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4.95" customHeight="1" thickTop="1" thickBot="1">
      <c r="A7" s="68" t="s">
        <v>4</v>
      </c>
      <c r="B7" s="68"/>
      <c r="C7" s="68"/>
      <c r="D7" s="68"/>
      <c r="E7" s="68"/>
      <c r="F7" s="10" t="s">
        <v>5</v>
      </c>
      <c r="G7" s="10" t="s">
        <v>251</v>
      </c>
      <c r="H7" s="10" t="s">
        <v>250</v>
      </c>
      <c r="I7" s="68" t="s">
        <v>6</v>
      </c>
      <c r="J7" s="68"/>
      <c r="K7" s="68"/>
      <c r="L7" s="68" t="s">
        <v>7</v>
      </c>
      <c r="M7" s="68"/>
      <c r="N7" s="68"/>
    </row>
    <row r="8" spans="1:14" ht="15" customHeight="1" thickTop="1" thickBot="1">
      <c r="A8" s="10" t="s">
        <v>8</v>
      </c>
      <c r="B8" s="68" t="s">
        <v>9</v>
      </c>
      <c r="C8" s="68"/>
      <c r="D8" s="68"/>
      <c r="E8" s="68"/>
      <c r="F8" s="10" t="s">
        <v>10</v>
      </c>
      <c r="G8" s="10" t="s">
        <v>11</v>
      </c>
      <c r="H8" s="10" t="s">
        <v>12</v>
      </c>
      <c r="I8" s="68" t="s">
        <v>13</v>
      </c>
      <c r="J8" s="68"/>
      <c r="K8" s="68"/>
      <c r="L8" s="68" t="s">
        <v>14</v>
      </c>
      <c r="M8" s="68"/>
      <c r="N8" s="68"/>
    </row>
    <row r="9" spans="1:14" ht="20.100000000000001" customHeight="1" thickTop="1">
      <c r="A9" s="11"/>
      <c r="B9" s="69" t="s">
        <v>15</v>
      </c>
      <c r="C9" s="69"/>
      <c r="D9" s="69"/>
      <c r="E9" s="69"/>
      <c r="F9" s="12">
        <f>F10+F11+F12</f>
        <v>1825705.34</v>
      </c>
      <c r="G9" s="12">
        <f>G10+G11+G12</f>
        <v>2137556</v>
      </c>
      <c r="H9" s="12">
        <f>H10+H11</f>
        <v>2133488.69</v>
      </c>
      <c r="I9" s="70">
        <f>H9/F9*100</f>
        <v>116.85832556090348</v>
      </c>
      <c r="J9" s="70"/>
      <c r="K9" s="70"/>
      <c r="L9" s="70">
        <f>H9/G9*100</f>
        <v>99.80972147630284</v>
      </c>
      <c r="M9" s="70"/>
      <c r="N9" s="70"/>
    </row>
    <row r="10" spans="1:14" ht="20.100000000000001" customHeight="1">
      <c r="A10" s="13" t="s">
        <v>16</v>
      </c>
      <c r="B10" s="57" t="s">
        <v>17</v>
      </c>
      <c r="C10" s="57"/>
      <c r="D10" s="57"/>
      <c r="E10" s="57"/>
      <c r="F10" s="14">
        <v>1798386.51</v>
      </c>
      <c r="G10" s="14">
        <v>2137290</v>
      </c>
      <c r="H10" s="14">
        <v>2133488.69</v>
      </c>
      <c r="I10" s="58">
        <f t="shared" ref="I10:I15" si="0">H10/F10*100</f>
        <v>118.63349052812902</v>
      </c>
      <c r="J10" s="58"/>
      <c r="K10" s="58"/>
      <c r="L10" s="58">
        <f t="shared" ref="L10:L15" si="1">H10/G10*100</f>
        <v>99.822143462047734</v>
      </c>
      <c r="M10" s="58"/>
      <c r="N10" s="58"/>
    </row>
    <row r="11" spans="1:14" ht="20.100000000000001" customHeight="1">
      <c r="A11" s="15">
        <v>7</v>
      </c>
      <c r="B11" s="57" t="s">
        <v>18</v>
      </c>
      <c r="C11" s="57"/>
      <c r="D11" s="57"/>
      <c r="E11" s="57"/>
      <c r="F11" s="14">
        <v>0</v>
      </c>
      <c r="G11" s="14">
        <v>0</v>
      </c>
      <c r="H11" s="14">
        <v>0</v>
      </c>
      <c r="I11" s="58" t="e">
        <f t="shared" si="0"/>
        <v>#DIV/0!</v>
      </c>
      <c r="J11" s="58"/>
      <c r="K11" s="58"/>
      <c r="L11" s="58" t="e">
        <f t="shared" si="1"/>
        <v>#DIV/0!</v>
      </c>
      <c r="M11" s="58"/>
      <c r="N11" s="58"/>
    </row>
    <row r="12" spans="1:14" s="36" customFormat="1" ht="20.100000000000001" customHeight="1">
      <c r="A12" s="15">
        <v>9</v>
      </c>
      <c r="B12" s="57" t="s">
        <v>193</v>
      </c>
      <c r="C12" s="57"/>
      <c r="D12" s="57"/>
      <c r="E12" s="57"/>
      <c r="F12" s="32">
        <v>27318.83</v>
      </c>
      <c r="G12" s="32">
        <v>266</v>
      </c>
      <c r="H12" s="32">
        <v>0</v>
      </c>
      <c r="I12" s="58">
        <f t="shared" ref="I12" si="2">H12/F12*100</f>
        <v>0</v>
      </c>
      <c r="J12" s="58"/>
      <c r="K12" s="58"/>
      <c r="L12" s="58">
        <f t="shared" ref="L12" si="3">H12/G12*100</f>
        <v>0</v>
      </c>
      <c r="M12" s="58"/>
      <c r="N12" s="58"/>
    </row>
    <row r="13" spans="1:14" ht="20.100000000000001" customHeight="1">
      <c r="A13" s="11"/>
      <c r="B13" s="61" t="s">
        <v>19</v>
      </c>
      <c r="C13" s="61"/>
      <c r="D13" s="61"/>
      <c r="E13" s="61"/>
      <c r="F13" s="12">
        <f>F14+F15</f>
        <v>1775349.43</v>
      </c>
      <c r="G13" s="12">
        <f>G14+G15</f>
        <v>2137556</v>
      </c>
      <c r="H13" s="12">
        <f>H14+H15</f>
        <v>2105330.1800000002</v>
      </c>
      <c r="I13" s="62">
        <f t="shared" si="0"/>
        <v>118.58680575350174</v>
      </c>
      <c r="J13" s="62"/>
      <c r="K13" s="62"/>
      <c r="L13" s="62">
        <f t="shared" si="1"/>
        <v>98.492398795633889</v>
      </c>
      <c r="M13" s="62"/>
      <c r="N13" s="62"/>
    </row>
    <row r="14" spans="1:14" ht="20.100000000000001" customHeight="1">
      <c r="A14" s="13" t="s">
        <v>20</v>
      </c>
      <c r="B14" s="57" t="s">
        <v>21</v>
      </c>
      <c r="C14" s="57"/>
      <c r="D14" s="57"/>
      <c r="E14" s="57"/>
      <c r="F14" s="14">
        <v>1767318.65</v>
      </c>
      <c r="G14" s="14">
        <v>2086911</v>
      </c>
      <c r="H14" s="14">
        <v>2060974.2</v>
      </c>
      <c r="I14" s="58">
        <f t="shared" si="0"/>
        <v>116.61588022058163</v>
      </c>
      <c r="J14" s="58"/>
      <c r="K14" s="58"/>
      <c r="L14" s="58">
        <f t="shared" si="1"/>
        <v>98.757167890724617</v>
      </c>
      <c r="M14" s="58"/>
      <c r="N14" s="58"/>
    </row>
    <row r="15" spans="1:14" ht="20.100000000000001" customHeight="1">
      <c r="A15" s="13" t="s">
        <v>22</v>
      </c>
      <c r="B15" s="57" t="s">
        <v>23</v>
      </c>
      <c r="C15" s="57"/>
      <c r="D15" s="57"/>
      <c r="E15" s="57"/>
      <c r="F15" s="14">
        <v>8030.78</v>
      </c>
      <c r="G15" s="14">
        <v>50645</v>
      </c>
      <c r="H15" s="14">
        <v>44355.98</v>
      </c>
      <c r="I15" s="58">
        <f t="shared" si="0"/>
        <v>552.32468079065802</v>
      </c>
      <c r="J15" s="58"/>
      <c r="K15" s="58"/>
      <c r="L15" s="58">
        <f t="shared" si="1"/>
        <v>87.582150261625046</v>
      </c>
      <c r="M15" s="58"/>
      <c r="N15" s="58"/>
    </row>
    <row r="16" spans="1:14" ht="20.100000000000001" customHeight="1">
      <c r="A16" s="11"/>
      <c r="B16" s="61" t="s">
        <v>24</v>
      </c>
      <c r="C16" s="61"/>
      <c r="D16" s="61"/>
      <c r="E16" s="61"/>
      <c r="F16" s="12">
        <f>F9-F13</f>
        <v>50355.910000000149</v>
      </c>
      <c r="G16" s="12">
        <f>G9-G13</f>
        <v>0</v>
      </c>
      <c r="H16" s="12">
        <f>H9-H13</f>
        <v>28158.509999999776</v>
      </c>
      <c r="I16" s="62">
        <f>H16/F16*100</f>
        <v>55.918977534116046</v>
      </c>
      <c r="J16" s="62"/>
      <c r="K16" s="62"/>
      <c r="L16" s="62" t="e">
        <f>H16/G16*100</f>
        <v>#DIV/0!</v>
      </c>
      <c r="M16" s="62"/>
      <c r="N16" s="62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>
      <c r="A18" s="1"/>
      <c r="B18" s="1"/>
      <c r="C18" s="63" t="s">
        <v>25</v>
      </c>
      <c r="D18" s="63"/>
      <c r="E18" s="63"/>
      <c r="F18" s="63"/>
      <c r="G18" s="63"/>
      <c r="H18" s="63"/>
      <c r="I18" s="63"/>
      <c r="J18" s="63"/>
      <c r="K18" s="1"/>
      <c r="L18" s="1"/>
      <c r="M18" s="1"/>
      <c r="N18" s="1"/>
    </row>
    <row r="19" spans="1:14" ht="15.75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4.95" customHeight="1" thickTop="1" thickBot="1">
      <c r="A20" s="68" t="s">
        <v>4</v>
      </c>
      <c r="B20" s="68"/>
      <c r="C20" s="68"/>
      <c r="D20" s="68"/>
      <c r="E20" s="68"/>
      <c r="F20" s="10" t="s">
        <v>5</v>
      </c>
      <c r="G20" s="10" t="s">
        <v>251</v>
      </c>
      <c r="H20" s="10" t="s">
        <v>250</v>
      </c>
      <c r="I20" s="68" t="s">
        <v>6</v>
      </c>
      <c r="J20" s="68"/>
      <c r="K20" s="68"/>
      <c r="L20" s="68" t="s">
        <v>7</v>
      </c>
      <c r="M20" s="68"/>
      <c r="N20" s="68"/>
    </row>
    <row r="21" spans="1:14" ht="15" customHeight="1" thickTop="1" thickBot="1">
      <c r="A21" s="10" t="s">
        <v>8</v>
      </c>
      <c r="B21" s="68" t="s">
        <v>9</v>
      </c>
      <c r="C21" s="68"/>
      <c r="D21" s="68"/>
      <c r="E21" s="68"/>
      <c r="F21" s="10" t="s">
        <v>10</v>
      </c>
      <c r="G21" s="10" t="s">
        <v>11</v>
      </c>
      <c r="H21" s="10" t="s">
        <v>12</v>
      </c>
      <c r="I21" s="68" t="s">
        <v>13</v>
      </c>
      <c r="J21" s="68"/>
      <c r="K21" s="68"/>
      <c r="L21" s="68" t="s">
        <v>14</v>
      </c>
      <c r="M21" s="68"/>
      <c r="N21" s="68"/>
    </row>
    <row r="22" spans="1:14" ht="24" customHeight="1" thickTop="1">
      <c r="A22" s="15">
        <v>8</v>
      </c>
      <c r="B22" s="64" t="s">
        <v>26</v>
      </c>
      <c r="C22" s="64"/>
      <c r="D22" s="64"/>
      <c r="E22" s="64"/>
      <c r="F22" s="14">
        <v>0</v>
      </c>
      <c r="G22" s="14">
        <v>0</v>
      </c>
      <c r="H22" s="14">
        <v>0</v>
      </c>
      <c r="I22" s="65" t="e">
        <f>H22/F22*100</f>
        <v>#DIV/0!</v>
      </c>
      <c r="J22" s="65"/>
      <c r="K22" s="65"/>
      <c r="L22" s="65" t="e">
        <f>H22/G22*100</f>
        <v>#DIV/0!</v>
      </c>
      <c r="M22" s="65"/>
      <c r="N22" s="65"/>
    </row>
    <row r="23" spans="1:14" ht="24" customHeight="1">
      <c r="A23" s="15">
        <v>5</v>
      </c>
      <c r="B23" s="57" t="s">
        <v>27</v>
      </c>
      <c r="C23" s="57"/>
      <c r="D23" s="57"/>
      <c r="E23" s="57"/>
      <c r="F23" s="14">
        <v>0</v>
      </c>
      <c r="G23" s="14">
        <v>0</v>
      </c>
      <c r="H23" s="14">
        <v>0</v>
      </c>
      <c r="I23" s="58" t="e">
        <f>H23/F23*100</f>
        <v>#DIV/0!</v>
      </c>
      <c r="J23" s="58"/>
      <c r="K23" s="58"/>
      <c r="L23" s="58" t="e">
        <f>H23/G23*100</f>
        <v>#DIV/0!</v>
      </c>
      <c r="M23" s="58"/>
      <c r="N23" s="58"/>
    </row>
    <row r="24" spans="1:14" ht="20.100000000000001" customHeight="1">
      <c r="A24" s="11"/>
      <c r="B24" s="61" t="s">
        <v>28</v>
      </c>
      <c r="C24" s="61"/>
      <c r="D24" s="61"/>
      <c r="E24" s="61"/>
      <c r="F24" s="12">
        <v>0</v>
      </c>
      <c r="G24" s="12">
        <v>0</v>
      </c>
      <c r="H24" s="12">
        <v>0</v>
      </c>
      <c r="I24" s="62" t="e">
        <f>H24/F24*100</f>
        <v>#DIV/0!</v>
      </c>
      <c r="J24" s="62"/>
      <c r="K24" s="62"/>
      <c r="L24" s="62" t="e">
        <f>H24/G24*100</f>
        <v>#DIV/0!</v>
      </c>
      <c r="M24" s="62"/>
      <c r="N24" s="62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>
      <c r="A26" s="1"/>
      <c r="B26" s="1"/>
      <c r="C26" s="63"/>
      <c r="D26" s="63"/>
      <c r="E26" s="63"/>
      <c r="F26" s="63"/>
      <c r="G26" s="63"/>
      <c r="H26" s="63"/>
      <c r="I26" s="63"/>
      <c r="J26" s="63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66"/>
      <c r="B28" s="59"/>
      <c r="C28" s="59"/>
      <c r="D28" s="59"/>
      <c r="E28" s="59"/>
      <c r="F28" s="2"/>
      <c r="G28" s="2"/>
      <c r="H28" s="2"/>
      <c r="I28" s="60"/>
      <c r="J28" s="60"/>
      <c r="K28" s="60"/>
      <c r="L28" s="60"/>
      <c r="M28" s="60"/>
      <c r="N28" s="60"/>
    </row>
    <row r="29" spans="1:14">
      <c r="A29" s="66"/>
      <c r="B29" s="67"/>
      <c r="C29" s="67"/>
      <c r="D29" s="67"/>
      <c r="E29" s="67"/>
      <c r="F29" s="2"/>
      <c r="G29" s="2"/>
      <c r="H29" s="2"/>
      <c r="I29" s="60"/>
      <c r="J29" s="60"/>
      <c r="K29" s="60"/>
      <c r="L29" s="60"/>
      <c r="M29" s="60"/>
      <c r="N29" s="60"/>
    </row>
    <row r="30" spans="1:14">
      <c r="A30" s="66"/>
      <c r="B30" s="67"/>
      <c r="C30" s="67"/>
      <c r="D30" s="67"/>
      <c r="E30" s="67"/>
      <c r="F30" s="2"/>
      <c r="G30" s="2"/>
      <c r="H30" s="2"/>
      <c r="I30" s="60"/>
      <c r="J30" s="60"/>
      <c r="K30" s="60"/>
      <c r="L30" s="60"/>
      <c r="M30" s="60"/>
      <c r="N30" s="60"/>
    </row>
    <row r="31" spans="1:14">
      <c r="A31" s="66"/>
      <c r="B31" s="59"/>
      <c r="C31" s="59"/>
      <c r="D31" s="59"/>
      <c r="E31" s="59"/>
      <c r="F31" s="2"/>
      <c r="G31" s="2"/>
      <c r="H31" s="2"/>
      <c r="I31" s="60"/>
      <c r="J31" s="60"/>
      <c r="K31" s="60"/>
      <c r="L31" s="60"/>
      <c r="M31" s="60"/>
      <c r="N31" s="60"/>
    </row>
  </sheetData>
  <mergeCells count="65">
    <mergeCell ref="A7:E7"/>
    <mergeCell ref="I7:K7"/>
    <mergeCell ref="L7:N7"/>
    <mergeCell ref="A1:E1"/>
    <mergeCell ref="A2:D2"/>
    <mergeCell ref="J2:L2"/>
    <mergeCell ref="A3:C3"/>
    <mergeCell ref="C5:J5"/>
    <mergeCell ref="B8:E8"/>
    <mergeCell ref="I8:K8"/>
    <mergeCell ref="L8:N8"/>
    <mergeCell ref="B9:E9"/>
    <mergeCell ref="I9:K9"/>
    <mergeCell ref="L9:N9"/>
    <mergeCell ref="B10:E10"/>
    <mergeCell ref="I10:K10"/>
    <mergeCell ref="L10:N10"/>
    <mergeCell ref="B11:E11"/>
    <mergeCell ref="I11:K11"/>
    <mergeCell ref="L11:N11"/>
    <mergeCell ref="B13:E13"/>
    <mergeCell ref="I13:K13"/>
    <mergeCell ref="L13:N13"/>
    <mergeCell ref="B14:E14"/>
    <mergeCell ref="I14:K14"/>
    <mergeCell ref="L14:N14"/>
    <mergeCell ref="B15:E15"/>
    <mergeCell ref="I15:K15"/>
    <mergeCell ref="L15:N15"/>
    <mergeCell ref="B16:E16"/>
    <mergeCell ref="I16:K16"/>
    <mergeCell ref="L16:N16"/>
    <mergeCell ref="C18:J18"/>
    <mergeCell ref="A20:E20"/>
    <mergeCell ref="I20:K20"/>
    <mergeCell ref="L20:N20"/>
    <mergeCell ref="B21:E21"/>
    <mergeCell ref="I21:K21"/>
    <mergeCell ref="L21:N21"/>
    <mergeCell ref="A28:A31"/>
    <mergeCell ref="B29:E29"/>
    <mergeCell ref="I29:K29"/>
    <mergeCell ref="L29:N29"/>
    <mergeCell ref="B30:E30"/>
    <mergeCell ref="I30:K30"/>
    <mergeCell ref="L30:N30"/>
    <mergeCell ref="B28:E28"/>
    <mergeCell ref="I28:K28"/>
    <mergeCell ref="L28:N28"/>
    <mergeCell ref="B12:E12"/>
    <mergeCell ref="I12:K12"/>
    <mergeCell ref="L12:N12"/>
    <mergeCell ref="B31:E31"/>
    <mergeCell ref="I31:K31"/>
    <mergeCell ref="L31:N31"/>
    <mergeCell ref="B24:E24"/>
    <mergeCell ref="I24:K24"/>
    <mergeCell ref="L24:N24"/>
    <mergeCell ref="C26:J26"/>
    <mergeCell ref="B22:E22"/>
    <mergeCell ref="I22:K22"/>
    <mergeCell ref="L22:N22"/>
    <mergeCell ref="B23:E23"/>
    <mergeCell ref="I23:K23"/>
    <mergeCell ref="L23:N2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abSelected="1" topLeftCell="A4" zoomScaleNormal="100" workbookViewId="0">
      <selection activeCell="Q14" sqref="Q14"/>
    </sheetView>
  </sheetViews>
  <sheetFormatPr defaultRowHeight="15"/>
  <cols>
    <col min="5" max="5" width="21.28515625" customWidth="1"/>
    <col min="6" max="6" width="13.5703125" customWidth="1"/>
    <col min="7" max="7" width="12.140625" customWidth="1"/>
    <col min="8" max="8" width="13" customWidth="1"/>
    <col min="9" max="9" width="2.42578125" customWidth="1"/>
    <col min="10" max="10" width="2.28515625" customWidth="1"/>
    <col min="11" max="11" width="6.28515625" customWidth="1"/>
    <col min="12" max="12" width="3" customWidth="1"/>
    <col min="13" max="13" width="2.42578125" customWidth="1"/>
    <col min="14" max="14" width="7.140625" customWidth="1"/>
  </cols>
  <sheetData>
    <row r="1" spans="1:14">
      <c r="A1" s="71" t="s">
        <v>0</v>
      </c>
      <c r="B1" s="71"/>
      <c r="C1" s="71"/>
      <c r="D1" s="71"/>
      <c r="E1" s="7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71" t="s">
        <v>1</v>
      </c>
      <c r="B2" s="71"/>
      <c r="C2" s="71"/>
      <c r="D2" s="71"/>
      <c r="E2" s="1"/>
      <c r="F2" s="1"/>
      <c r="G2" s="1"/>
      <c r="H2" s="1"/>
      <c r="I2" s="1"/>
      <c r="J2" s="79"/>
      <c r="K2" s="79"/>
      <c r="L2" s="79"/>
      <c r="M2" s="1"/>
      <c r="N2" s="4"/>
    </row>
    <row r="3" spans="1:14">
      <c r="A3" s="71" t="s">
        <v>2</v>
      </c>
      <c r="B3" s="71"/>
      <c r="C3" s="7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63" t="s">
        <v>29</v>
      </c>
      <c r="D5" s="63"/>
      <c r="E5" s="63"/>
      <c r="F5" s="63"/>
      <c r="G5" s="63"/>
      <c r="H5" s="63"/>
      <c r="I5" s="63"/>
      <c r="J5" s="63"/>
      <c r="K5" s="1"/>
      <c r="L5" s="1"/>
      <c r="M5" s="1"/>
      <c r="N5" s="1"/>
    </row>
    <row r="6" spans="1:14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4.95" customHeight="1" thickTop="1" thickBot="1">
      <c r="A7" s="68" t="s">
        <v>4</v>
      </c>
      <c r="B7" s="68"/>
      <c r="C7" s="68"/>
      <c r="D7" s="68"/>
      <c r="E7" s="68"/>
      <c r="F7" s="10" t="s">
        <v>5</v>
      </c>
      <c r="G7" s="10" t="s">
        <v>251</v>
      </c>
      <c r="H7" s="10" t="s">
        <v>250</v>
      </c>
      <c r="I7" s="68" t="s">
        <v>6</v>
      </c>
      <c r="J7" s="68"/>
      <c r="K7" s="68"/>
      <c r="L7" s="68" t="s">
        <v>7</v>
      </c>
      <c r="M7" s="68"/>
      <c r="N7" s="68"/>
    </row>
    <row r="8" spans="1:14" ht="15" customHeight="1" thickTop="1" thickBot="1">
      <c r="A8" s="10" t="s">
        <v>8</v>
      </c>
      <c r="B8" s="68" t="s">
        <v>9</v>
      </c>
      <c r="C8" s="68"/>
      <c r="D8" s="68"/>
      <c r="E8" s="68"/>
      <c r="F8" s="10" t="s">
        <v>10</v>
      </c>
      <c r="G8" s="10" t="s">
        <v>11</v>
      </c>
      <c r="H8" s="10" t="s">
        <v>12</v>
      </c>
      <c r="I8" s="68" t="s">
        <v>13</v>
      </c>
      <c r="J8" s="68"/>
      <c r="K8" s="68"/>
      <c r="L8" s="68" t="s">
        <v>14</v>
      </c>
      <c r="M8" s="68"/>
      <c r="N8" s="68"/>
    </row>
    <row r="9" spans="1:14" ht="16.5" customHeight="1" thickTop="1">
      <c r="A9" s="16"/>
      <c r="B9" s="77" t="s">
        <v>245</v>
      </c>
      <c r="C9" s="77"/>
      <c r="D9" s="77"/>
      <c r="E9" s="77"/>
      <c r="F9" s="17">
        <f>F10+F31</f>
        <v>1825705.34</v>
      </c>
      <c r="G9" s="17">
        <f>G10+G31</f>
        <v>2137556</v>
      </c>
      <c r="H9" s="35">
        <f>H10+H31</f>
        <v>2133488.69</v>
      </c>
      <c r="I9" s="78">
        <f>H9/F9*100</f>
        <v>116.85832556090348</v>
      </c>
      <c r="J9" s="78"/>
      <c r="K9" s="78"/>
      <c r="L9" s="78">
        <f>H9/G9*100</f>
        <v>99.80972147630284</v>
      </c>
      <c r="M9" s="78"/>
      <c r="N9" s="78"/>
    </row>
    <row r="10" spans="1:14" ht="15.75" customHeight="1">
      <c r="A10" s="18" t="s">
        <v>16</v>
      </c>
      <c r="B10" s="75" t="s">
        <v>17</v>
      </c>
      <c r="C10" s="75"/>
      <c r="D10" s="75"/>
      <c r="E10" s="75"/>
      <c r="F10" s="19">
        <f>F11+F17+F20+F23+F27</f>
        <v>1798386.51</v>
      </c>
      <c r="G10" s="19">
        <f>G11+G17+G20+G23+G27</f>
        <v>2137290</v>
      </c>
      <c r="H10" s="34">
        <f>H11+H17+H20+H23+H27</f>
        <v>2133488.69</v>
      </c>
      <c r="I10" s="76">
        <f>H10/F10*100</f>
        <v>118.63349052812902</v>
      </c>
      <c r="J10" s="76"/>
      <c r="K10" s="76"/>
      <c r="L10" s="76">
        <f>H10/G10*100</f>
        <v>99.822143462047734</v>
      </c>
      <c r="M10" s="76"/>
      <c r="N10" s="76"/>
    </row>
    <row r="11" spans="1:14" ht="22.5" customHeight="1">
      <c r="A11" s="13" t="s">
        <v>30</v>
      </c>
      <c r="B11" s="57" t="s">
        <v>31</v>
      </c>
      <c r="C11" s="57"/>
      <c r="D11" s="57"/>
      <c r="E11" s="57"/>
      <c r="F11" s="14">
        <v>1455013.29</v>
      </c>
      <c r="G11" s="14">
        <v>1728556</v>
      </c>
      <c r="H11" s="32">
        <v>1733247.22</v>
      </c>
      <c r="I11" s="58">
        <f>H11/F11*100</f>
        <v>119.12243220816217</v>
      </c>
      <c r="J11" s="58"/>
      <c r="K11" s="58"/>
      <c r="L11" s="58">
        <f>H11/G11*100</f>
        <v>100.27139531493339</v>
      </c>
      <c r="M11" s="58"/>
      <c r="N11" s="58"/>
    </row>
    <row r="12" spans="1:14" ht="14.25" customHeight="1">
      <c r="A12" s="13" t="s">
        <v>32</v>
      </c>
      <c r="B12" s="57" t="s">
        <v>33</v>
      </c>
      <c r="C12" s="57"/>
      <c r="D12" s="57"/>
      <c r="E12" s="57"/>
      <c r="F12" s="14">
        <v>0</v>
      </c>
      <c r="G12" s="14">
        <v>0</v>
      </c>
      <c r="H12" s="32">
        <v>0</v>
      </c>
      <c r="I12" s="58" t="e">
        <f t="shared" ref="I12:I30" si="0">H12/F12*100</f>
        <v>#DIV/0!</v>
      </c>
      <c r="J12" s="58"/>
      <c r="K12" s="58"/>
      <c r="L12" s="58" t="e">
        <f t="shared" ref="L12:L30" si="1">H12/G12*100</f>
        <v>#DIV/0!</v>
      </c>
      <c r="M12" s="58"/>
      <c r="N12" s="58"/>
    </row>
    <row r="13" spans="1:14" ht="15.75" customHeight="1">
      <c r="A13" s="13" t="s">
        <v>34</v>
      </c>
      <c r="B13" s="57" t="s">
        <v>35</v>
      </c>
      <c r="C13" s="57"/>
      <c r="D13" s="57"/>
      <c r="E13" s="57"/>
      <c r="F13" s="14">
        <v>0</v>
      </c>
      <c r="G13" s="14">
        <v>0</v>
      </c>
      <c r="H13" s="32">
        <v>0</v>
      </c>
      <c r="I13" s="58" t="e">
        <f t="shared" si="0"/>
        <v>#DIV/0!</v>
      </c>
      <c r="J13" s="58"/>
      <c r="K13" s="58"/>
      <c r="L13" s="58" t="e">
        <f t="shared" si="1"/>
        <v>#DIV/0!</v>
      </c>
      <c r="M13" s="58"/>
      <c r="N13" s="58"/>
    </row>
    <row r="14" spans="1:14" ht="24.75" customHeight="1">
      <c r="A14" s="13" t="s">
        <v>36</v>
      </c>
      <c r="B14" s="57" t="s">
        <v>37</v>
      </c>
      <c r="C14" s="57"/>
      <c r="D14" s="57"/>
      <c r="E14" s="57"/>
      <c r="F14" s="14">
        <v>1455013.29</v>
      </c>
      <c r="G14" s="14">
        <f>G15+G16</f>
        <v>1728556</v>
      </c>
      <c r="H14" s="32">
        <f>H15+H16</f>
        <v>1733247.22</v>
      </c>
      <c r="I14" s="58">
        <f t="shared" si="0"/>
        <v>119.12243220816217</v>
      </c>
      <c r="J14" s="58"/>
      <c r="K14" s="58"/>
      <c r="L14" s="58">
        <f t="shared" si="1"/>
        <v>100.27139531493339</v>
      </c>
      <c r="M14" s="58"/>
      <c r="N14" s="58"/>
    </row>
    <row r="15" spans="1:14" ht="25.5" customHeight="1">
      <c r="A15" s="13" t="s">
        <v>38</v>
      </c>
      <c r="B15" s="57" t="s">
        <v>39</v>
      </c>
      <c r="C15" s="57"/>
      <c r="D15" s="57"/>
      <c r="E15" s="57"/>
      <c r="F15" s="14">
        <v>1455013.29</v>
      </c>
      <c r="G15" s="14">
        <v>1716856</v>
      </c>
      <c r="H15" s="32">
        <v>1721617.77</v>
      </c>
      <c r="I15" s="58">
        <f t="shared" si="0"/>
        <v>118.32316459459969</v>
      </c>
      <c r="J15" s="58"/>
      <c r="K15" s="58"/>
      <c r="L15" s="58">
        <f t="shared" si="1"/>
        <v>100.27735407046367</v>
      </c>
      <c r="M15" s="58"/>
      <c r="N15" s="58"/>
    </row>
    <row r="16" spans="1:14" ht="26.25" customHeight="1">
      <c r="A16" s="13" t="s">
        <v>40</v>
      </c>
      <c r="B16" s="57" t="s">
        <v>41</v>
      </c>
      <c r="C16" s="57"/>
      <c r="D16" s="57"/>
      <c r="E16" s="57"/>
      <c r="F16" s="14">
        <v>0</v>
      </c>
      <c r="G16" s="39">
        <v>11700</v>
      </c>
      <c r="H16" s="39">
        <v>11629.45</v>
      </c>
      <c r="I16" s="58" t="e">
        <f t="shared" si="0"/>
        <v>#DIV/0!</v>
      </c>
      <c r="J16" s="58"/>
      <c r="K16" s="58"/>
      <c r="L16" s="58">
        <f t="shared" si="1"/>
        <v>99.397008547008554</v>
      </c>
      <c r="M16" s="58"/>
      <c r="N16" s="58"/>
    </row>
    <row r="17" spans="1:14" ht="15" customHeight="1">
      <c r="A17" s="13" t="s">
        <v>42</v>
      </c>
      <c r="B17" s="57" t="s">
        <v>43</v>
      </c>
      <c r="C17" s="57"/>
      <c r="D17" s="57"/>
      <c r="E17" s="57"/>
      <c r="F17" s="14">
        <v>0.06</v>
      </c>
      <c r="G17" s="14">
        <v>2</v>
      </c>
      <c r="H17" s="32">
        <v>0.74</v>
      </c>
      <c r="I17" s="58">
        <f t="shared" si="0"/>
        <v>1233.3333333333335</v>
      </c>
      <c r="J17" s="58"/>
      <c r="K17" s="58"/>
      <c r="L17" s="58">
        <f t="shared" si="1"/>
        <v>37</v>
      </c>
      <c r="M17" s="58"/>
      <c r="N17" s="58"/>
    </row>
    <row r="18" spans="1:14" ht="15.75" customHeight="1">
      <c r="A18" s="13" t="s">
        <v>44</v>
      </c>
      <c r="B18" s="57" t="s">
        <v>45</v>
      </c>
      <c r="C18" s="57"/>
      <c r="D18" s="57"/>
      <c r="E18" s="57"/>
      <c r="F18" s="14">
        <v>0.06</v>
      </c>
      <c r="G18" s="14">
        <v>2</v>
      </c>
      <c r="H18" s="32">
        <v>0.74</v>
      </c>
      <c r="I18" s="58">
        <f t="shared" si="0"/>
        <v>1233.3333333333335</v>
      </c>
      <c r="J18" s="58"/>
      <c r="K18" s="58"/>
      <c r="L18" s="58">
        <f t="shared" si="1"/>
        <v>37</v>
      </c>
      <c r="M18" s="58"/>
      <c r="N18" s="58"/>
    </row>
    <row r="19" spans="1:14" ht="14.25" customHeight="1">
      <c r="A19" s="13" t="s">
        <v>46</v>
      </c>
      <c r="B19" s="57" t="s">
        <v>47</v>
      </c>
      <c r="C19" s="57"/>
      <c r="D19" s="57"/>
      <c r="E19" s="57"/>
      <c r="F19" s="14">
        <v>0.06</v>
      </c>
      <c r="G19" s="14">
        <v>2</v>
      </c>
      <c r="H19" s="32">
        <v>0.74</v>
      </c>
      <c r="I19" s="58">
        <f t="shared" si="0"/>
        <v>1233.3333333333335</v>
      </c>
      <c r="J19" s="58"/>
      <c r="K19" s="58"/>
      <c r="L19" s="58">
        <f t="shared" si="1"/>
        <v>37</v>
      </c>
      <c r="M19" s="58"/>
      <c r="N19" s="58"/>
    </row>
    <row r="20" spans="1:14" ht="27.75" customHeight="1">
      <c r="A20" s="13" t="s">
        <v>48</v>
      </c>
      <c r="B20" s="57" t="s">
        <v>49</v>
      </c>
      <c r="C20" s="57"/>
      <c r="D20" s="57"/>
      <c r="E20" s="57"/>
      <c r="F20" s="14">
        <v>71655.149999999994</v>
      </c>
      <c r="G20" s="14">
        <v>67295</v>
      </c>
      <c r="H20" s="32">
        <v>69159.259999999995</v>
      </c>
      <c r="I20" s="58">
        <f t="shared" si="0"/>
        <v>96.516803049048121</v>
      </c>
      <c r="J20" s="58"/>
      <c r="K20" s="58"/>
      <c r="L20" s="58">
        <f t="shared" si="1"/>
        <v>102.77028010996358</v>
      </c>
      <c r="M20" s="58"/>
      <c r="N20" s="58"/>
    </row>
    <row r="21" spans="1:14" ht="17.25" customHeight="1">
      <c r="A21" s="13" t="s">
        <v>50</v>
      </c>
      <c r="B21" s="57" t="s">
        <v>51</v>
      </c>
      <c r="C21" s="57"/>
      <c r="D21" s="57"/>
      <c r="E21" s="57"/>
      <c r="F21" s="14">
        <v>71655.149999999994</v>
      </c>
      <c r="G21" s="14">
        <v>67295</v>
      </c>
      <c r="H21" s="32">
        <v>69159.259999999995</v>
      </c>
      <c r="I21" s="58">
        <f t="shared" si="0"/>
        <v>96.516803049048121</v>
      </c>
      <c r="J21" s="58"/>
      <c r="K21" s="58"/>
      <c r="L21" s="58">
        <f t="shared" si="1"/>
        <v>102.77028010996358</v>
      </c>
      <c r="M21" s="58"/>
      <c r="N21" s="58"/>
    </row>
    <row r="22" spans="1:14" ht="18" customHeight="1">
      <c r="A22" s="13" t="s">
        <v>52</v>
      </c>
      <c r="B22" s="57" t="s">
        <v>53</v>
      </c>
      <c r="C22" s="57"/>
      <c r="D22" s="57"/>
      <c r="E22" s="57"/>
      <c r="F22" s="14">
        <v>71655.149999999994</v>
      </c>
      <c r="G22" s="14">
        <v>67295</v>
      </c>
      <c r="H22" s="32">
        <v>69159.259999999995</v>
      </c>
      <c r="I22" s="58">
        <f t="shared" si="0"/>
        <v>96.516803049048121</v>
      </c>
      <c r="J22" s="58"/>
      <c r="K22" s="58"/>
      <c r="L22" s="58">
        <f t="shared" si="1"/>
        <v>102.77028010996358</v>
      </c>
      <c r="M22" s="58"/>
      <c r="N22" s="58"/>
    </row>
    <row r="23" spans="1:14" ht="26.25" customHeight="1">
      <c r="A23" s="13" t="s">
        <v>54</v>
      </c>
      <c r="B23" s="57" t="s">
        <v>55</v>
      </c>
      <c r="C23" s="57"/>
      <c r="D23" s="57"/>
      <c r="E23" s="57"/>
      <c r="F23" s="14">
        <v>21489.58</v>
      </c>
      <c r="G23" s="14">
        <v>22500</v>
      </c>
      <c r="H23" s="32">
        <v>22171.5</v>
      </c>
      <c r="I23" s="58">
        <f t="shared" si="0"/>
        <v>103.17325885382589</v>
      </c>
      <c r="J23" s="58"/>
      <c r="K23" s="58"/>
      <c r="L23" s="58">
        <f t="shared" si="1"/>
        <v>98.54</v>
      </c>
      <c r="M23" s="58"/>
      <c r="N23" s="58"/>
    </row>
    <row r="24" spans="1:14" ht="18" customHeight="1">
      <c r="A24" s="13" t="s">
        <v>56</v>
      </c>
      <c r="B24" s="57" t="s">
        <v>57</v>
      </c>
      <c r="C24" s="57"/>
      <c r="D24" s="57"/>
      <c r="E24" s="57"/>
      <c r="F24" s="14">
        <v>21489.58</v>
      </c>
      <c r="G24" s="14">
        <v>22500</v>
      </c>
      <c r="H24" s="32">
        <f>H25+H26</f>
        <v>22171.5</v>
      </c>
      <c r="I24" s="58">
        <f t="shared" si="0"/>
        <v>103.17325885382589</v>
      </c>
      <c r="J24" s="58"/>
      <c r="K24" s="58"/>
      <c r="L24" s="58">
        <f t="shared" si="1"/>
        <v>98.54</v>
      </c>
      <c r="M24" s="58"/>
      <c r="N24" s="58"/>
    </row>
    <row r="25" spans="1:14" ht="17.25" customHeight="1">
      <c r="A25" s="13" t="s">
        <v>58</v>
      </c>
      <c r="B25" s="57" t="s">
        <v>59</v>
      </c>
      <c r="C25" s="57"/>
      <c r="D25" s="57"/>
      <c r="E25" s="57"/>
      <c r="F25" s="14">
        <v>1032</v>
      </c>
      <c r="G25" s="14">
        <v>500</v>
      </c>
      <c r="H25" s="32">
        <v>760</v>
      </c>
      <c r="I25" s="58">
        <f t="shared" si="0"/>
        <v>73.643410852713174</v>
      </c>
      <c r="J25" s="58"/>
      <c r="K25" s="58"/>
      <c r="L25" s="58">
        <f t="shared" si="1"/>
        <v>152</v>
      </c>
      <c r="M25" s="58"/>
      <c r="N25" s="58"/>
    </row>
    <row r="26" spans="1:14" ht="15.75" customHeight="1">
      <c r="A26" s="13" t="s">
        <v>60</v>
      </c>
      <c r="B26" s="57" t="s">
        <v>61</v>
      </c>
      <c r="C26" s="57"/>
      <c r="D26" s="57"/>
      <c r="E26" s="57"/>
      <c r="F26" s="14">
        <v>20457.580000000002</v>
      </c>
      <c r="G26" s="14">
        <v>22000</v>
      </c>
      <c r="H26" s="32">
        <v>21411.5</v>
      </c>
      <c r="I26" s="58">
        <f t="shared" si="0"/>
        <v>104.66291711922915</v>
      </c>
      <c r="J26" s="58"/>
      <c r="K26" s="58"/>
      <c r="L26" s="58">
        <f t="shared" si="1"/>
        <v>97.324999999999989</v>
      </c>
      <c r="M26" s="58"/>
      <c r="N26" s="58"/>
    </row>
    <row r="27" spans="1:14" ht="30" customHeight="1">
      <c r="A27" s="13" t="s">
        <v>62</v>
      </c>
      <c r="B27" s="57" t="s">
        <v>63</v>
      </c>
      <c r="C27" s="57"/>
      <c r="D27" s="57"/>
      <c r="E27" s="57"/>
      <c r="F27" s="14">
        <v>250228.43</v>
      </c>
      <c r="G27" s="14">
        <v>318937</v>
      </c>
      <c r="H27" s="32">
        <v>308909.96999999997</v>
      </c>
      <c r="I27" s="58">
        <f t="shared" si="0"/>
        <v>123.45118818033585</v>
      </c>
      <c r="J27" s="58"/>
      <c r="K27" s="58"/>
      <c r="L27" s="58">
        <f t="shared" si="1"/>
        <v>96.856109513791111</v>
      </c>
      <c r="M27" s="58"/>
      <c r="N27" s="58"/>
    </row>
    <row r="28" spans="1:14" ht="30" customHeight="1">
      <c r="A28" s="13" t="s">
        <v>64</v>
      </c>
      <c r="B28" s="57" t="s">
        <v>65</v>
      </c>
      <c r="C28" s="57"/>
      <c r="D28" s="57"/>
      <c r="E28" s="57"/>
      <c r="F28" s="14">
        <f>F29+F30</f>
        <v>250228.43</v>
      </c>
      <c r="G28" s="14">
        <f>G29+G30</f>
        <v>318937</v>
      </c>
      <c r="H28" s="32">
        <f>H29+H30</f>
        <v>308909.96999999997</v>
      </c>
      <c r="I28" s="58">
        <f t="shared" si="0"/>
        <v>123.45118818033585</v>
      </c>
      <c r="J28" s="58"/>
      <c r="K28" s="58"/>
      <c r="L28" s="58">
        <f t="shared" si="1"/>
        <v>96.856109513791111</v>
      </c>
      <c r="M28" s="58"/>
      <c r="N28" s="58"/>
    </row>
    <row r="29" spans="1:14" ht="30" customHeight="1">
      <c r="A29" s="13" t="s">
        <v>66</v>
      </c>
      <c r="B29" s="57" t="s">
        <v>67</v>
      </c>
      <c r="C29" s="57"/>
      <c r="D29" s="57"/>
      <c r="E29" s="57"/>
      <c r="F29" s="14">
        <v>243992.18</v>
      </c>
      <c r="G29" s="14">
        <v>294884.5</v>
      </c>
      <c r="H29" s="32">
        <v>284856.96999999997</v>
      </c>
      <c r="I29" s="58">
        <f t="shared" si="0"/>
        <v>116.74840152663907</v>
      </c>
      <c r="J29" s="58"/>
      <c r="K29" s="58"/>
      <c r="L29" s="58">
        <f t="shared" si="1"/>
        <v>96.599505908245419</v>
      </c>
      <c r="M29" s="58"/>
      <c r="N29" s="58"/>
    </row>
    <row r="30" spans="1:14" ht="30" customHeight="1">
      <c r="A30" s="13" t="s">
        <v>68</v>
      </c>
      <c r="B30" s="57" t="s">
        <v>69</v>
      </c>
      <c r="C30" s="57"/>
      <c r="D30" s="57"/>
      <c r="E30" s="57"/>
      <c r="F30" s="14">
        <v>6236.25</v>
      </c>
      <c r="G30" s="14">
        <v>24052.5</v>
      </c>
      <c r="H30" s="32">
        <v>24053</v>
      </c>
      <c r="I30" s="58">
        <f t="shared" si="0"/>
        <v>385.69653237121668</v>
      </c>
      <c r="J30" s="58"/>
      <c r="K30" s="58"/>
      <c r="L30" s="58">
        <f t="shared" si="1"/>
        <v>100.00207878598899</v>
      </c>
      <c r="M30" s="58"/>
      <c r="N30" s="58"/>
    </row>
    <row r="31" spans="1:14" ht="20.100000000000001" customHeight="1">
      <c r="A31" s="20">
        <v>92</v>
      </c>
      <c r="B31" s="73" t="s">
        <v>244</v>
      </c>
      <c r="C31" s="73"/>
      <c r="D31" s="73"/>
      <c r="E31" s="73"/>
      <c r="F31" s="21">
        <v>27318.83</v>
      </c>
      <c r="G31" s="21">
        <v>266</v>
      </c>
      <c r="H31" s="33">
        <v>0</v>
      </c>
      <c r="I31" s="74">
        <f>H31/F31*100</f>
        <v>0</v>
      </c>
      <c r="J31" s="74"/>
      <c r="K31" s="74"/>
      <c r="L31" s="74">
        <f>H31/G31*100</f>
        <v>0</v>
      </c>
      <c r="M31" s="74"/>
      <c r="N31" s="74"/>
    </row>
  </sheetData>
  <mergeCells count="80">
    <mergeCell ref="A7:E7"/>
    <mergeCell ref="I7:K7"/>
    <mergeCell ref="L7:N7"/>
    <mergeCell ref="A1:E1"/>
    <mergeCell ref="A2:D2"/>
    <mergeCell ref="J2:L2"/>
    <mergeCell ref="A3:C3"/>
    <mergeCell ref="C5:J5"/>
    <mergeCell ref="B11:E11"/>
    <mergeCell ref="I11:K11"/>
    <mergeCell ref="L11:N11"/>
    <mergeCell ref="B12:E12"/>
    <mergeCell ref="I12:K12"/>
    <mergeCell ref="L12:N12"/>
    <mergeCell ref="B8:E8"/>
    <mergeCell ref="I8:K8"/>
    <mergeCell ref="L8:N8"/>
    <mergeCell ref="B10:E10"/>
    <mergeCell ref="I10:K10"/>
    <mergeCell ref="L10:N10"/>
    <mergeCell ref="B9:E9"/>
    <mergeCell ref="I9:K9"/>
    <mergeCell ref="L9:N9"/>
    <mergeCell ref="B15:E15"/>
    <mergeCell ref="I15:K15"/>
    <mergeCell ref="L15:N15"/>
    <mergeCell ref="B16:E16"/>
    <mergeCell ref="I16:K16"/>
    <mergeCell ref="L16:N16"/>
    <mergeCell ref="B13:E13"/>
    <mergeCell ref="I13:K13"/>
    <mergeCell ref="L13:N13"/>
    <mergeCell ref="B14:E14"/>
    <mergeCell ref="I14:K14"/>
    <mergeCell ref="L14:N14"/>
    <mergeCell ref="B19:E19"/>
    <mergeCell ref="I19:K19"/>
    <mergeCell ref="L19:N19"/>
    <mergeCell ref="B20:E20"/>
    <mergeCell ref="I20:K20"/>
    <mergeCell ref="L20:N20"/>
    <mergeCell ref="B17:E17"/>
    <mergeCell ref="I17:K17"/>
    <mergeCell ref="L17:N17"/>
    <mergeCell ref="B18:E18"/>
    <mergeCell ref="I18:K18"/>
    <mergeCell ref="L18:N18"/>
    <mergeCell ref="L23:N23"/>
    <mergeCell ref="B24:E24"/>
    <mergeCell ref="I24:K24"/>
    <mergeCell ref="L24:N24"/>
    <mergeCell ref="B21:E21"/>
    <mergeCell ref="I21:K21"/>
    <mergeCell ref="L21:N21"/>
    <mergeCell ref="B22:E22"/>
    <mergeCell ref="I22:K22"/>
    <mergeCell ref="L22:N22"/>
    <mergeCell ref="B23:E23"/>
    <mergeCell ref="I23:K23"/>
    <mergeCell ref="B31:E31"/>
    <mergeCell ref="I31:K31"/>
    <mergeCell ref="L31:N31"/>
    <mergeCell ref="B29:E29"/>
    <mergeCell ref="I29:K29"/>
    <mergeCell ref="L29:N29"/>
    <mergeCell ref="B30:E30"/>
    <mergeCell ref="I30:K30"/>
    <mergeCell ref="L30:N30"/>
    <mergeCell ref="B27:E27"/>
    <mergeCell ref="I27:K27"/>
    <mergeCell ref="L27:N27"/>
    <mergeCell ref="B28:E28"/>
    <mergeCell ref="I28:K28"/>
    <mergeCell ref="L28:N28"/>
    <mergeCell ref="B25:E25"/>
    <mergeCell ref="I25:K25"/>
    <mergeCell ref="L25:N25"/>
    <mergeCell ref="B26:E26"/>
    <mergeCell ref="I26:K26"/>
    <mergeCell ref="L26:N2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1"/>
  <sheetViews>
    <sheetView zoomScaleNormal="100" workbookViewId="0">
      <selection activeCell="B11" sqref="B11:E11"/>
    </sheetView>
  </sheetViews>
  <sheetFormatPr defaultRowHeight="15"/>
  <cols>
    <col min="1" max="1" width="11.5703125" customWidth="1"/>
    <col min="2" max="2" width="14.28515625" customWidth="1"/>
    <col min="3" max="3" width="6.28515625" customWidth="1"/>
    <col min="4" max="4" width="4" customWidth="1"/>
    <col min="5" max="5" width="11.42578125" customWidth="1"/>
    <col min="6" max="6" width="12.42578125" customWidth="1"/>
    <col min="7" max="7" width="12.140625" customWidth="1"/>
    <col min="8" max="8" width="12" customWidth="1"/>
    <col min="9" max="9" width="10.140625" customWidth="1"/>
    <col min="10" max="10" width="0.140625" customWidth="1"/>
    <col min="11" max="11" width="1" customWidth="1"/>
    <col min="12" max="12" width="7" customWidth="1"/>
    <col min="13" max="13" width="0.85546875" customWidth="1"/>
    <col min="14" max="14" width="3.28515625" customWidth="1"/>
    <col min="17" max="17" width="11.7109375" bestFit="1" customWidth="1"/>
    <col min="19" max="19" width="11.7109375" bestFit="1" customWidth="1"/>
  </cols>
  <sheetData>
    <row r="1" spans="1:34">
      <c r="A1" s="87" t="s">
        <v>0</v>
      </c>
      <c r="B1" s="88"/>
      <c r="C1" s="88"/>
      <c r="D1" s="88"/>
      <c r="E1" s="88"/>
    </row>
    <row r="2" spans="1:34">
      <c r="A2" s="87" t="s">
        <v>1</v>
      </c>
      <c r="B2" s="88"/>
      <c r="C2" s="88"/>
      <c r="D2" s="88"/>
      <c r="J2" s="88"/>
      <c r="K2" s="88"/>
      <c r="L2" s="88"/>
    </row>
    <row r="3" spans="1:34">
      <c r="A3" s="87" t="s">
        <v>2</v>
      </c>
      <c r="B3" s="88"/>
      <c r="C3" s="88"/>
    </row>
    <row r="5" spans="1:34" ht="15" customHeight="1">
      <c r="C5" s="83" t="s">
        <v>70</v>
      </c>
      <c r="D5" s="83"/>
      <c r="E5" s="83"/>
      <c r="F5" s="83"/>
      <c r="G5" s="83"/>
      <c r="H5" s="83"/>
      <c r="I5" s="83"/>
      <c r="J5" s="83"/>
    </row>
    <row r="6" spans="1:34" ht="15.75" thickBot="1"/>
    <row r="7" spans="1:34" ht="27" customHeight="1" thickTop="1" thickBot="1">
      <c r="A7" s="84" t="s">
        <v>4</v>
      </c>
      <c r="B7" s="84"/>
      <c r="C7" s="84"/>
      <c r="D7" s="84"/>
      <c r="E7" s="84"/>
      <c r="F7" s="10" t="s">
        <v>5</v>
      </c>
      <c r="G7" s="10" t="s">
        <v>251</v>
      </c>
      <c r="H7" s="10" t="s">
        <v>250</v>
      </c>
      <c r="I7" s="84" t="s">
        <v>6</v>
      </c>
      <c r="J7" s="84"/>
      <c r="K7" s="84"/>
      <c r="L7" s="84" t="s">
        <v>7</v>
      </c>
      <c r="M7" s="84"/>
      <c r="N7" s="84"/>
      <c r="W7" s="83"/>
      <c r="X7" s="83"/>
      <c r="Y7" s="83"/>
      <c r="Z7" s="83"/>
      <c r="AA7" s="83"/>
      <c r="AB7" s="83"/>
      <c r="AC7" s="83"/>
      <c r="AD7" s="83"/>
    </row>
    <row r="8" spans="1:34" ht="16.5" thickTop="1" thickBot="1">
      <c r="A8" s="22" t="s">
        <v>8</v>
      </c>
      <c r="B8" s="84" t="s">
        <v>9</v>
      </c>
      <c r="C8" s="84"/>
      <c r="D8" s="84"/>
      <c r="E8" s="84"/>
      <c r="F8" s="22" t="s">
        <v>10</v>
      </c>
      <c r="G8" s="22" t="s">
        <v>11</v>
      </c>
      <c r="H8" s="22" t="s">
        <v>12</v>
      </c>
      <c r="I8" s="84" t="s">
        <v>13</v>
      </c>
      <c r="J8" s="84"/>
      <c r="K8" s="84"/>
      <c r="L8" s="84" t="s">
        <v>71</v>
      </c>
      <c r="M8" s="84"/>
      <c r="N8" s="84"/>
    </row>
    <row r="9" spans="1:34" ht="21" customHeight="1" thickTop="1">
      <c r="A9" s="23"/>
      <c r="B9" s="85" t="s">
        <v>19</v>
      </c>
      <c r="C9" s="85"/>
      <c r="D9" s="85"/>
      <c r="E9" s="85"/>
      <c r="F9" s="24">
        <f>F10+F60</f>
        <v>1775349.43</v>
      </c>
      <c r="G9" s="24">
        <f>G10+G60</f>
        <v>2137556</v>
      </c>
      <c r="H9" s="44">
        <f>H10+H60</f>
        <v>2105330.1800000002</v>
      </c>
      <c r="I9" s="86">
        <f t="shared" ref="I9:I14" si="0">H9/F9*100</f>
        <v>118.58680575350174</v>
      </c>
      <c r="J9" s="86"/>
      <c r="K9" s="86"/>
      <c r="L9" s="86">
        <f t="shared" ref="L9:L41" si="1">F9/G9*100</f>
        <v>83.055107328182274</v>
      </c>
      <c r="M9" s="86"/>
      <c r="N9" s="86"/>
      <c r="Q9" s="30"/>
      <c r="S9" s="30"/>
      <c r="U9" s="23"/>
      <c r="V9" s="81"/>
      <c r="W9" s="81"/>
      <c r="X9" s="81"/>
      <c r="Y9" s="81"/>
      <c r="Z9" s="24"/>
      <c r="AA9" s="24"/>
      <c r="AB9" s="24"/>
      <c r="AC9" s="80"/>
      <c r="AD9" s="80"/>
      <c r="AE9" s="80"/>
      <c r="AF9" s="80"/>
      <c r="AG9" s="80"/>
      <c r="AH9" s="80"/>
    </row>
    <row r="10" spans="1:34" ht="15" customHeight="1">
      <c r="A10" s="25" t="s">
        <v>20</v>
      </c>
      <c r="B10" s="82" t="s">
        <v>21</v>
      </c>
      <c r="C10" s="82"/>
      <c r="D10" s="82"/>
      <c r="E10" s="82"/>
      <c r="F10" s="26">
        <f>F11+F18+F50+F54+F57</f>
        <v>1767318.65</v>
      </c>
      <c r="G10" s="26">
        <f>G11+G18+G50+G54</f>
        <v>2086911</v>
      </c>
      <c r="H10" s="48">
        <v>2060974.2</v>
      </c>
      <c r="I10" s="80">
        <f t="shared" si="0"/>
        <v>116.61588022058163</v>
      </c>
      <c r="J10" s="80"/>
      <c r="K10" s="80"/>
      <c r="L10" s="80">
        <f t="shared" si="1"/>
        <v>84.685865856282319</v>
      </c>
      <c r="M10" s="80"/>
      <c r="N10" s="80"/>
      <c r="Q10" s="30"/>
      <c r="S10" s="30"/>
      <c r="U10" s="23"/>
      <c r="V10" s="81"/>
      <c r="W10" s="81"/>
      <c r="X10" s="81"/>
      <c r="Y10" s="81"/>
      <c r="Z10" s="24"/>
      <c r="AA10" s="24"/>
      <c r="AB10" s="24"/>
      <c r="AC10" s="80"/>
      <c r="AD10" s="80"/>
      <c r="AE10" s="80"/>
      <c r="AF10" s="80"/>
      <c r="AG10" s="80"/>
      <c r="AH10" s="80"/>
    </row>
    <row r="11" spans="1:34" ht="15" customHeight="1">
      <c r="A11" s="23" t="s">
        <v>72</v>
      </c>
      <c r="B11" s="81" t="s">
        <v>73</v>
      </c>
      <c r="C11" s="81"/>
      <c r="D11" s="81"/>
      <c r="E11" s="81"/>
      <c r="F11" s="24">
        <v>1425990.52</v>
      </c>
      <c r="G11" s="24">
        <f>G12+G14+G16</f>
        <v>1748826</v>
      </c>
      <c r="H11" s="30">
        <f>H12+H14+H16</f>
        <v>1742050.6300000001</v>
      </c>
      <c r="I11" s="80">
        <f t="shared" si="0"/>
        <v>122.16425043274481</v>
      </c>
      <c r="J11" s="80"/>
      <c r="K11" s="80"/>
      <c r="L11" s="80">
        <f t="shared" si="1"/>
        <v>81.539874178448855</v>
      </c>
      <c r="M11" s="80"/>
      <c r="N11" s="80"/>
      <c r="Q11" s="30"/>
      <c r="U11" s="23"/>
      <c r="V11" s="81"/>
      <c r="W11" s="81"/>
      <c r="X11" s="81"/>
      <c r="Y11" s="81"/>
      <c r="Z11" s="24"/>
      <c r="AA11" s="24"/>
      <c r="AB11" s="24"/>
      <c r="AC11" s="80"/>
      <c r="AD11" s="80"/>
      <c r="AE11" s="80"/>
      <c r="AF11" s="80"/>
      <c r="AG11" s="80"/>
      <c r="AH11" s="80"/>
    </row>
    <row r="12" spans="1:34" ht="15" customHeight="1">
      <c r="A12" s="23" t="s">
        <v>74</v>
      </c>
      <c r="B12" s="81" t="s">
        <v>75</v>
      </c>
      <c r="C12" s="81"/>
      <c r="D12" s="81"/>
      <c r="E12" s="81"/>
      <c r="F12" s="24">
        <v>1179233.3999999999</v>
      </c>
      <c r="G12" s="24">
        <v>1447521</v>
      </c>
      <c r="H12" s="30">
        <v>1443072.09</v>
      </c>
      <c r="I12" s="80">
        <f t="shared" si="0"/>
        <v>122.37374636776741</v>
      </c>
      <c r="J12" s="80"/>
      <c r="K12" s="80"/>
      <c r="L12" s="80">
        <f t="shared" si="1"/>
        <v>81.465719668315685</v>
      </c>
      <c r="M12" s="80"/>
      <c r="N12" s="80"/>
      <c r="Q12" s="30"/>
      <c r="U12" s="23"/>
      <c r="V12" s="81"/>
      <c r="W12" s="81"/>
      <c r="X12" s="81"/>
      <c r="Y12" s="81"/>
      <c r="Z12" s="24"/>
      <c r="AA12" s="24"/>
      <c r="AB12" s="24"/>
      <c r="AC12" s="80"/>
      <c r="AD12" s="80"/>
      <c r="AE12" s="80"/>
      <c r="AF12" s="80"/>
      <c r="AG12" s="80"/>
      <c r="AH12" s="80"/>
    </row>
    <row r="13" spans="1:34" ht="15" customHeight="1">
      <c r="A13" s="23" t="s">
        <v>76</v>
      </c>
      <c r="B13" s="81" t="s">
        <v>77</v>
      </c>
      <c r="C13" s="81"/>
      <c r="D13" s="81"/>
      <c r="E13" s="81"/>
      <c r="F13" s="24">
        <v>1179233.3999999999</v>
      </c>
      <c r="G13" s="24">
        <v>1447521</v>
      </c>
      <c r="H13" s="30">
        <v>1443072.09</v>
      </c>
      <c r="I13" s="80">
        <f t="shared" si="0"/>
        <v>122.37374636776741</v>
      </c>
      <c r="J13" s="80"/>
      <c r="K13" s="80"/>
      <c r="L13" s="80">
        <f t="shared" si="1"/>
        <v>81.465719668315685</v>
      </c>
      <c r="M13" s="80"/>
      <c r="N13" s="80"/>
      <c r="Q13" s="30"/>
      <c r="U13" s="23"/>
      <c r="V13" s="81"/>
      <c r="W13" s="81"/>
      <c r="X13" s="81"/>
      <c r="Y13" s="81"/>
      <c r="Z13" s="24"/>
      <c r="AA13" s="24"/>
      <c r="AB13" s="24"/>
      <c r="AC13" s="80"/>
      <c r="AD13" s="80"/>
      <c r="AE13" s="80"/>
      <c r="AF13" s="80"/>
      <c r="AG13" s="80"/>
      <c r="AH13" s="80"/>
    </row>
    <row r="14" spans="1:34" ht="15" customHeight="1">
      <c r="A14" s="23" t="s">
        <v>78</v>
      </c>
      <c r="B14" s="81" t="s">
        <v>79</v>
      </c>
      <c r="C14" s="81"/>
      <c r="D14" s="81"/>
      <c r="E14" s="81"/>
      <c r="F14" s="24">
        <v>52142.63</v>
      </c>
      <c r="G14" s="24">
        <v>62616</v>
      </c>
      <c r="H14" s="30">
        <v>60852.35</v>
      </c>
      <c r="I14" s="80">
        <f t="shared" si="0"/>
        <v>116.70364536656474</v>
      </c>
      <c r="J14" s="80"/>
      <c r="K14" s="80"/>
      <c r="L14" s="80">
        <f t="shared" si="1"/>
        <v>83.273652101699241</v>
      </c>
      <c r="M14" s="80"/>
      <c r="N14" s="80"/>
      <c r="U14" s="23"/>
      <c r="V14" s="81"/>
      <c r="W14" s="81"/>
      <c r="X14" s="81"/>
      <c r="Y14" s="81"/>
      <c r="Z14" s="24"/>
      <c r="AA14" s="24"/>
      <c r="AB14" s="24"/>
      <c r="AC14" s="80"/>
      <c r="AD14" s="80"/>
      <c r="AE14" s="80"/>
      <c r="AF14" s="80"/>
      <c r="AG14" s="80"/>
      <c r="AH14" s="80"/>
    </row>
    <row r="15" spans="1:34" ht="15" customHeight="1">
      <c r="A15" s="23" t="s">
        <v>80</v>
      </c>
      <c r="B15" s="81" t="s">
        <v>79</v>
      </c>
      <c r="C15" s="81"/>
      <c r="D15" s="81"/>
      <c r="E15" s="81"/>
      <c r="F15" s="24">
        <v>52142.63</v>
      </c>
      <c r="G15" s="24">
        <v>62616</v>
      </c>
      <c r="H15" s="30">
        <v>60852.35</v>
      </c>
      <c r="I15" s="80">
        <f t="shared" ref="I15:I16" si="2">H15/F15*100</f>
        <v>116.70364536656474</v>
      </c>
      <c r="J15" s="80"/>
      <c r="K15" s="80"/>
      <c r="L15" s="80">
        <f t="shared" si="1"/>
        <v>83.273652101699241</v>
      </c>
      <c r="M15" s="80"/>
      <c r="N15" s="80"/>
      <c r="Q15" s="30"/>
      <c r="U15" s="23"/>
      <c r="V15" s="81"/>
      <c r="W15" s="81"/>
      <c r="X15" s="81"/>
      <c r="Y15" s="81"/>
      <c r="Z15" s="24"/>
      <c r="AA15" s="24"/>
      <c r="AB15" s="24"/>
      <c r="AC15" s="80"/>
      <c r="AD15" s="80"/>
      <c r="AE15" s="80"/>
      <c r="AF15" s="80"/>
      <c r="AG15" s="80"/>
      <c r="AH15" s="80"/>
    </row>
    <row r="16" spans="1:34" ht="15" customHeight="1">
      <c r="A16" s="23" t="s">
        <v>81</v>
      </c>
      <c r="B16" s="81" t="s">
        <v>82</v>
      </c>
      <c r="C16" s="81"/>
      <c r="D16" s="81"/>
      <c r="E16" s="81"/>
      <c r="F16" s="24">
        <v>194614.49</v>
      </c>
      <c r="G16" s="24">
        <v>238689</v>
      </c>
      <c r="H16" s="30">
        <v>238126.19</v>
      </c>
      <c r="I16" s="80">
        <f t="shared" si="2"/>
        <v>122.35789328944624</v>
      </c>
      <c r="J16" s="80"/>
      <c r="K16" s="80"/>
      <c r="L16" s="80">
        <f t="shared" si="1"/>
        <v>81.534754429403947</v>
      </c>
      <c r="M16" s="80"/>
      <c r="N16" s="80"/>
      <c r="Q16" s="30"/>
      <c r="U16" s="23"/>
      <c r="V16" s="81"/>
      <c r="W16" s="81"/>
      <c r="X16" s="81"/>
      <c r="Y16" s="81"/>
      <c r="Z16" s="24"/>
      <c r="AA16" s="24"/>
      <c r="AB16" s="24"/>
      <c r="AC16" s="80"/>
      <c r="AD16" s="80"/>
      <c r="AE16" s="80"/>
      <c r="AF16" s="80"/>
      <c r="AG16" s="80"/>
      <c r="AH16" s="80"/>
    </row>
    <row r="17" spans="1:35" ht="28.5" customHeight="1">
      <c r="A17" s="23" t="s">
        <v>83</v>
      </c>
      <c r="B17" s="81" t="s">
        <v>84</v>
      </c>
      <c r="C17" s="81"/>
      <c r="D17" s="81"/>
      <c r="E17" s="81"/>
      <c r="F17" s="24">
        <v>194614.49</v>
      </c>
      <c r="G17" s="24">
        <v>238689</v>
      </c>
      <c r="H17" s="44">
        <v>238126.19</v>
      </c>
      <c r="I17" s="80">
        <f>H17/F17*100</f>
        <v>122.35789328944624</v>
      </c>
      <c r="J17" s="80"/>
      <c r="K17" s="80"/>
      <c r="L17" s="80">
        <f t="shared" si="1"/>
        <v>81.534754429403947</v>
      </c>
      <c r="M17" s="80"/>
      <c r="N17" s="80"/>
      <c r="Q17" s="30"/>
      <c r="U17" s="23"/>
      <c r="V17" s="81"/>
      <c r="W17" s="81"/>
      <c r="X17" s="81"/>
      <c r="Y17" s="81"/>
      <c r="Z17" s="24"/>
      <c r="AA17" s="24"/>
      <c r="AB17" s="24"/>
      <c r="AC17" s="80"/>
      <c r="AD17" s="80"/>
      <c r="AE17" s="80"/>
      <c r="AF17" s="80"/>
      <c r="AG17" s="80"/>
      <c r="AH17" s="80"/>
    </row>
    <row r="18" spans="1:35" ht="15" customHeight="1">
      <c r="A18" s="23" t="s">
        <v>85</v>
      </c>
      <c r="B18" s="81" t="s">
        <v>86</v>
      </c>
      <c r="C18" s="81"/>
      <c r="D18" s="81"/>
      <c r="E18" s="81"/>
      <c r="F18" s="24">
        <f>F19+F24+F31+F41+F43</f>
        <v>287412.93</v>
      </c>
      <c r="G18" s="24">
        <f>G19+G24+G31+G43</f>
        <v>282469</v>
      </c>
      <c r="H18" s="30">
        <v>264186.98</v>
      </c>
      <c r="I18" s="80">
        <f>H18/F18*100</f>
        <v>91.918961335525168</v>
      </c>
      <c r="J18" s="80"/>
      <c r="K18" s="80"/>
      <c r="L18" s="80">
        <f t="shared" si="1"/>
        <v>101.75025578028031</v>
      </c>
      <c r="M18" s="80"/>
      <c r="N18" s="80"/>
      <c r="Q18" s="7"/>
      <c r="U18" s="23"/>
      <c r="V18" s="23"/>
      <c r="W18" s="81"/>
      <c r="X18" s="81"/>
      <c r="Y18" s="81"/>
      <c r="Z18" s="81"/>
      <c r="AA18" s="24"/>
      <c r="AB18" s="24"/>
      <c r="AC18" s="24"/>
      <c r="AD18" s="80"/>
      <c r="AE18" s="80"/>
      <c r="AF18" s="80"/>
      <c r="AG18" s="80"/>
      <c r="AH18" s="80"/>
      <c r="AI18" s="80"/>
    </row>
    <row r="19" spans="1:35" ht="15" customHeight="1">
      <c r="A19" s="23" t="s">
        <v>87</v>
      </c>
      <c r="B19" s="81" t="s">
        <v>88</v>
      </c>
      <c r="C19" s="81"/>
      <c r="D19" s="81"/>
      <c r="E19" s="81"/>
      <c r="F19" s="24">
        <v>32637.62</v>
      </c>
      <c r="G19" s="24">
        <f>G20+G21+G22+G23</f>
        <v>36621</v>
      </c>
      <c r="H19" s="30">
        <v>34007.370000000003</v>
      </c>
      <c r="I19" s="80">
        <f t="shared" ref="I19:I20" si="3">H19/F19*100</f>
        <v>104.19684401007183</v>
      </c>
      <c r="J19" s="80"/>
      <c r="K19" s="80"/>
      <c r="L19" s="80">
        <f t="shared" si="1"/>
        <v>89.122689167417604</v>
      </c>
      <c r="M19" s="80"/>
      <c r="N19" s="80"/>
      <c r="Q19" s="30"/>
      <c r="U19" s="23"/>
      <c r="V19" s="23"/>
      <c r="W19" s="81"/>
      <c r="X19" s="81"/>
      <c r="Y19" s="81"/>
      <c r="Z19" s="81"/>
      <c r="AA19" s="24"/>
      <c r="AB19" s="24"/>
      <c r="AC19" s="24"/>
      <c r="AD19" s="80"/>
      <c r="AE19" s="80"/>
      <c r="AF19" s="80"/>
      <c r="AG19" s="80"/>
      <c r="AH19" s="80"/>
      <c r="AI19" s="80"/>
    </row>
    <row r="20" spans="1:35" ht="15" customHeight="1">
      <c r="A20" s="23" t="s">
        <v>89</v>
      </c>
      <c r="B20" s="81" t="s">
        <v>90</v>
      </c>
      <c r="C20" s="81"/>
      <c r="D20" s="81"/>
      <c r="E20" s="81"/>
      <c r="F20" s="24">
        <v>5576.48</v>
      </c>
      <c r="G20" s="24">
        <v>5612</v>
      </c>
      <c r="H20" s="30">
        <v>6241.33</v>
      </c>
      <c r="I20" s="80">
        <f t="shared" si="3"/>
        <v>111.92239548962787</v>
      </c>
      <c r="J20" s="80"/>
      <c r="K20" s="80"/>
      <c r="L20" s="80">
        <f t="shared" si="1"/>
        <v>99.36707056307911</v>
      </c>
      <c r="M20" s="80"/>
      <c r="N20" s="80"/>
      <c r="Q20" s="30"/>
      <c r="U20" s="23"/>
      <c r="V20" s="23"/>
      <c r="W20" s="81"/>
      <c r="X20" s="81"/>
      <c r="Y20" s="81"/>
      <c r="Z20" s="81"/>
      <c r="AA20" s="24"/>
      <c r="AB20" s="24"/>
      <c r="AC20" s="24"/>
      <c r="AD20" s="80"/>
      <c r="AE20" s="80"/>
      <c r="AF20" s="80"/>
      <c r="AG20" s="80"/>
      <c r="AH20" s="80"/>
      <c r="AI20" s="80"/>
    </row>
    <row r="21" spans="1:35" ht="22.5" customHeight="1">
      <c r="A21" s="23" t="s">
        <v>91</v>
      </c>
      <c r="B21" s="81" t="s">
        <v>92</v>
      </c>
      <c r="C21" s="81"/>
      <c r="D21" s="81"/>
      <c r="E21" s="81"/>
      <c r="F21" s="24">
        <v>26456.14</v>
      </c>
      <c r="G21" s="24">
        <v>29949</v>
      </c>
      <c r="H21" s="30">
        <v>26966.53</v>
      </c>
      <c r="I21" s="80">
        <f>H21/F21*100</f>
        <v>101.92919299640839</v>
      </c>
      <c r="J21" s="80"/>
      <c r="K21" s="80"/>
      <c r="L21" s="80">
        <f t="shared" si="1"/>
        <v>88.337306754816524</v>
      </c>
      <c r="M21" s="80"/>
      <c r="N21" s="80"/>
      <c r="Q21" s="30"/>
      <c r="U21" s="23"/>
      <c r="V21" s="23"/>
      <c r="W21" s="81"/>
      <c r="X21" s="81"/>
      <c r="Y21" s="81"/>
      <c r="Z21" s="81"/>
      <c r="AA21" s="24"/>
      <c r="AB21" s="24"/>
      <c r="AC21" s="24"/>
      <c r="AD21" s="80"/>
      <c r="AE21" s="80"/>
      <c r="AF21" s="80"/>
      <c r="AG21" s="80"/>
      <c r="AH21" s="80"/>
      <c r="AI21" s="80"/>
    </row>
    <row r="22" spans="1:35" ht="15" customHeight="1">
      <c r="A22" s="23" t="s">
        <v>93</v>
      </c>
      <c r="B22" s="81" t="s">
        <v>94</v>
      </c>
      <c r="C22" s="81"/>
      <c r="D22" s="81"/>
      <c r="E22" s="81"/>
      <c r="F22" s="24">
        <v>605</v>
      </c>
      <c r="G22" s="24">
        <v>888</v>
      </c>
      <c r="H22" s="30">
        <v>627.5</v>
      </c>
      <c r="I22" s="80">
        <f t="shared" ref="I22:I23" si="4">H22/F22*100</f>
        <v>103.71900826446281</v>
      </c>
      <c r="J22" s="80"/>
      <c r="K22" s="80"/>
      <c r="L22" s="80">
        <f t="shared" si="1"/>
        <v>68.130630630630634</v>
      </c>
      <c r="M22" s="80"/>
      <c r="N22" s="80"/>
      <c r="U22" s="23"/>
      <c r="V22" s="23"/>
      <c r="W22" s="81"/>
      <c r="X22" s="81"/>
      <c r="Y22" s="81"/>
      <c r="Z22" s="81"/>
      <c r="AA22" s="24"/>
      <c r="AB22" s="24"/>
      <c r="AC22" s="24"/>
      <c r="AD22" s="80"/>
      <c r="AE22" s="80"/>
      <c r="AF22" s="80"/>
      <c r="AG22" s="80"/>
      <c r="AH22" s="80"/>
      <c r="AI22" s="80"/>
    </row>
    <row r="23" spans="1:35" s="42" customFormat="1" ht="15" customHeight="1">
      <c r="A23" s="43">
        <v>3214</v>
      </c>
      <c r="B23" s="81"/>
      <c r="C23" s="81"/>
      <c r="D23" s="81"/>
      <c r="E23" s="81"/>
      <c r="F23" s="24">
        <v>0</v>
      </c>
      <c r="G23" s="24">
        <v>172</v>
      </c>
      <c r="H23" s="30">
        <v>172.01</v>
      </c>
      <c r="I23" s="80" t="e">
        <f t="shared" si="4"/>
        <v>#DIV/0!</v>
      </c>
      <c r="J23" s="80"/>
      <c r="K23" s="80"/>
      <c r="L23" s="80">
        <f t="shared" ref="L23" si="5">F23/G23*100</f>
        <v>0</v>
      </c>
      <c r="M23" s="80"/>
      <c r="N23" s="80"/>
      <c r="Q23" s="30"/>
      <c r="U23" s="40"/>
      <c r="V23" s="40"/>
      <c r="W23" s="40"/>
      <c r="X23" s="40"/>
      <c r="Y23" s="40"/>
      <c r="Z23" s="40"/>
      <c r="AA23" s="24"/>
      <c r="AB23" s="24"/>
      <c r="AC23" s="24"/>
      <c r="AD23" s="41"/>
      <c r="AE23" s="41"/>
      <c r="AF23" s="41"/>
      <c r="AG23" s="41"/>
      <c r="AH23" s="41"/>
      <c r="AI23" s="41"/>
    </row>
    <row r="24" spans="1:35" ht="15" customHeight="1">
      <c r="A24" s="23" t="s">
        <v>95</v>
      </c>
      <c r="B24" s="81" t="s">
        <v>96</v>
      </c>
      <c r="C24" s="81"/>
      <c r="D24" s="81"/>
      <c r="E24" s="81"/>
      <c r="F24" s="24">
        <v>203983.35</v>
      </c>
      <c r="G24" s="24">
        <f>G25+G26+G27+G28+G29+G30</f>
        <v>203497</v>
      </c>
      <c r="H24" s="30">
        <v>186692.24</v>
      </c>
      <c r="I24" s="80">
        <f>H24/F24*100</f>
        <v>91.523273835830224</v>
      </c>
      <c r="J24" s="80"/>
      <c r="K24" s="80"/>
      <c r="L24" s="80">
        <f t="shared" si="1"/>
        <v>100.23899615227742</v>
      </c>
      <c r="M24" s="80"/>
      <c r="N24" s="80"/>
      <c r="Q24" s="30"/>
      <c r="U24" s="23"/>
      <c r="V24" s="23"/>
      <c r="W24" s="81"/>
      <c r="X24" s="81"/>
      <c r="Y24" s="81"/>
      <c r="Z24" s="81"/>
      <c r="AA24" s="24"/>
      <c r="AB24" s="24"/>
      <c r="AC24" s="24"/>
      <c r="AD24" s="80"/>
      <c r="AE24" s="80"/>
      <c r="AF24" s="80"/>
      <c r="AG24" s="80"/>
      <c r="AH24" s="80"/>
      <c r="AI24" s="80"/>
    </row>
    <row r="25" spans="1:35" ht="25.5" customHeight="1">
      <c r="A25" s="23" t="s">
        <v>97</v>
      </c>
      <c r="B25" s="81" t="s">
        <v>98</v>
      </c>
      <c r="C25" s="81"/>
      <c r="D25" s="81"/>
      <c r="E25" s="81"/>
      <c r="F25" s="24">
        <v>22079.06</v>
      </c>
      <c r="G25" s="24">
        <v>18497</v>
      </c>
      <c r="H25" s="30">
        <v>24884.25</v>
      </c>
      <c r="I25" s="80">
        <f>H25/F25*100</f>
        <v>112.70520574698379</v>
      </c>
      <c r="J25" s="80"/>
      <c r="K25" s="80"/>
      <c r="L25" s="80">
        <f t="shared" si="1"/>
        <v>119.36562685840948</v>
      </c>
      <c r="M25" s="80"/>
      <c r="N25" s="80"/>
      <c r="Q25" s="30"/>
      <c r="U25" s="23"/>
      <c r="V25" s="23"/>
      <c r="W25" s="81"/>
      <c r="X25" s="81"/>
      <c r="Y25" s="81"/>
      <c r="Z25" s="81"/>
      <c r="AA25" s="24"/>
      <c r="AB25" s="24"/>
      <c r="AC25" s="24"/>
      <c r="AD25" s="80"/>
      <c r="AE25" s="80"/>
      <c r="AF25" s="80"/>
      <c r="AG25" s="80"/>
      <c r="AH25" s="80"/>
      <c r="AI25" s="80"/>
    </row>
    <row r="26" spans="1:35" ht="15" customHeight="1">
      <c r="A26" s="23" t="s">
        <v>99</v>
      </c>
      <c r="B26" s="81" t="s">
        <v>100</v>
      </c>
      <c r="C26" s="81"/>
      <c r="D26" s="81"/>
      <c r="E26" s="81"/>
      <c r="F26" s="24">
        <v>147343.41</v>
      </c>
      <c r="G26" s="24">
        <v>140675</v>
      </c>
      <c r="H26" s="30">
        <v>126641.72</v>
      </c>
      <c r="I26" s="80">
        <f t="shared" ref="I26:I27" si="6">H26/F26*100</f>
        <v>85.950040113772303</v>
      </c>
      <c r="J26" s="80"/>
      <c r="K26" s="80"/>
      <c r="L26" s="80">
        <f t="shared" si="1"/>
        <v>104.74029500622002</v>
      </c>
      <c r="M26" s="80"/>
      <c r="N26" s="80"/>
      <c r="Q26" s="30"/>
      <c r="U26" s="23"/>
      <c r="V26" s="23"/>
      <c r="W26" s="81"/>
      <c r="X26" s="81"/>
      <c r="Y26" s="81"/>
      <c r="Z26" s="81"/>
      <c r="AA26" s="24"/>
      <c r="AB26" s="24"/>
      <c r="AC26" s="24"/>
      <c r="AD26" s="80"/>
      <c r="AE26" s="80"/>
      <c r="AF26" s="80"/>
      <c r="AG26" s="80"/>
      <c r="AH26" s="80"/>
      <c r="AI26" s="80"/>
    </row>
    <row r="27" spans="1:35" ht="15" customHeight="1">
      <c r="A27" s="23" t="s">
        <v>101</v>
      </c>
      <c r="B27" s="81" t="s">
        <v>102</v>
      </c>
      <c r="C27" s="81"/>
      <c r="D27" s="81"/>
      <c r="E27" s="81"/>
      <c r="F27" s="24">
        <v>27229.65</v>
      </c>
      <c r="G27" s="24">
        <v>35122</v>
      </c>
      <c r="H27" s="30">
        <v>27297.62</v>
      </c>
      <c r="I27" s="80">
        <f t="shared" si="6"/>
        <v>100.24961760433936</v>
      </c>
      <c r="J27" s="80"/>
      <c r="K27" s="80"/>
      <c r="L27" s="80">
        <f t="shared" si="1"/>
        <v>77.528756904504306</v>
      </c>
      <c r="M27" s="80"/>
      <c r="N27" s="80"/>
      <c r="U27" s="23"/>
      <c r="V27" s="23"/>
      <c r="W27" s="81"/>
      <c r="X27" s="81"/>
      <c r="Y27" s="81"/>
      <c r="Z27" s="81"/>
      <c r="AA27" s="24"/>
      <c r="AB27" s="24"/>
      <c r="AC27" s="24"/>
      <c r="AD27" s="80"/>
      <c r="AE27" s="80"/>
      <c r="AF27" s="80"/>
      <c r="AG27" s="80"/>
      <c r="AH27" s="80"/>
      <c r="AI27" s="80"/>
    </row>
    <row r="28" spans="1:35" ht="26.25" customHeight="1">
      <c r="A28" s="23" t="s">
        <v>103</v>
      </c>
      <c r="B28" s="81" t="s">
        <v>104</v>
      </c>
      <c r="C28" s="81"/>
      <c r="D28" s="81"/>
      <c r="E28" s="81"/>
      <c r="F28" s="24">
        <v>3344.71</v>
      </c>
      <c r="G28" s="24">
        <v>4000</v>
      </c>
      <c r="H28" s="30">
        <v>4907.5200000000004</v>
      </c>
      <c r="I28" s="80">
        <f>H28/F28*100</f>
        <v>146.72482816148488</v>
      </c>
      <c r="J28" s="80"/>
      <c r="K28" s="80"/>
      <c r="L28" s="80">
        <f t="shared" si="1"/>
        <v>83.617750000000001</v>
      </c>
      <c r="M28" s="80"/>
      <c r="N28" s="80"/>
      <c r="Q28" s="30"/>
      <c r="U28" s="23"/>
      <c r="V28" s="23"/>
      <c r="W28" s="81"/>
      <c r="X28" s="81"/>
      <c r="Y28" s="81"/>
      <c r="Z28" s="81"/>
      <c r="AA28" s="24"/>
      <c r="AB28" s="24"/>
      <c r="AC28" s="24"/>
      <c r="AD28" s="80"/>
      <c r="AE28" s="80"/>
      <c r="AF28" s="80"/>
      <c r="AG28" s="80"/>
      <c r="AH28" s="80"/>
      <c r="AI28" s="80"/>
    </row>
    <row r="29" spans="1:35" ht="15" customHeight="1">
      <c r="A29" s="23" t="s">
        <v>105</v>
      </c>
      <c r="B29" s="81" t="s">
        <v>106</v>
      </c>
      <c r="C29" s="81"/>
      <c r="D29" s="81"/>
      <c r="E29" s="81"/>
      <c r="F29" s="24">
        <v>3706.89</v>
      </c>
      <c r="G29" s="24">
        <v>4200</v>
      </c>
      <c r="H29" s="30">
        <v>1958.65</v>
      </c>
      <c r="I29" s="80">
        <f>H29/F29*100</f>
        <v>52.838093388258088</v>
      </c>
      <c r="J29" s="80"/>
      <c r="K29" s="80"/>
      <c r="L29" s="80">
        <f t="shared" si="1"/>
        <v>88.25928571428571</v>
      </c>
      <c r="M29" s="80"/>
      <c r="N29" s="80"/>
      <c r="Q29" s="30"/>
      <c r="U29" s="23"/>
      <c r="V29" s="23"/>
      <c r="W29" s="81"/>
      <c r="X29" s="81"/>
      <c r="Y29" s="81"/>
      <c r="Z29" s="81"/>
      <c r="AA29" s="24"/>
      <c r="AB29" s="24"/>
      <c r="AC29" s="24"/>
      <c r="AD29" s="80"/>
      <c r="AE29" s="80"/>
      <c r="AF29" s="80"/>
      <c r="AG29" s="80"/>
      <c r="AH29" s="80"/>
      <c r="AI29" s="80"/>
    </row>
    <row r="30" spans="1:35" ht="15" customHeight="1">
      <c r="A30" s="23" t="s">
        <v>107</v>
      </c>
      <c r="B30" s="81" t="s">
        <v>108</v>
      </c>
      <c r="C30" s="81"/>
      <c r="D30" s="81"/>
      <c r="E30" s="81"/>
      <c r="F30" s="24">
        <v>279.63</v>
      </c>
      <c r="G30" s="24">
        <v>1003</v>
      </c>
      <c r="H30" s="30">
        <v>1002.48</v>
      </c>
      <c r="I30" s="80">
        <f t="shared" ref="I30:I31" si="7">H30/F30*100</f>
        <v>358.50230661946142</v>
      </c>
      <c r="J30" s="80"/>
      <c r="K30" s="80"/>
      <c r="L30" s="80">
        <f t="shared" si="1"/>
        <v>27.879361914257228</v>
      </c>
      <c r="M30" s="80"/>
      <c r="N30" s="80"/>
      <c r="Q30" s="30"/>
      <c r="U30" s="23"/>
      <c r="V30" s="23"/>
      <c r="W30" s="81"/>
      <c r="X30" s="81"/>
      <c r="Y30" s="81"/>
      <c r="Z30" s="81"/>
      <c r="AA30" s="24"/>
      <c r="AB30" s="24"/>
      <c r="AC30" s="24"/>
      <c r="AD30" s="80"/>
      <c r="AE30" s="80"/>
      <c r="AF30" s="80"/>
      <c r="AG30" s="80"/>
      <c r="AH30" s="80"/>
      <c r="AI30" s="80"/>
    </row>
    <row r="31" spans="1:35" ht="15" customHeight="1">
      <c r="A31" s="23" t="s">
        <v>109</v>
      </c>
      <c r="B31" s="81" t="s">
        <v>110</v>
      </c>
      <c r="C31" s="81"/>
      <c r="D31" s="81"/>
      <c r="E31" s="81"/>
      <c r="F31" s="24">
        <f>F32+F33+F34+F35+F36+F37+F38+F39+F40</f>
        <v>39250.14</v>
      </c>
      <c r="G31" s="24">
        <f>G32+G33+G34+G35+G36+G37+G38+G39+G40</f>
        <v>33936</v>
      </c>
      <c r="H31" s="30">
        <v>34617.03</v>
      </c>
      <c r="I31" s="80">
        <f t="shared" si="7"/>
        <v>88.195940192824779</v>
      </c>
      <c r="J31" s="80"/>
      <c r="K31" s="80"/>
      <c r="L31" s="80">
        <f t="shared" si="1"/>
        <v>115.65929985855728</v>
      </c>
      <c r="M31" s="80"/>
      <c r="N31" s="80"/>
      <c r="Q31" s="30"/>
      <c r="U31" s="23"/>
      <c r="V31" s="81"/>
      <c r="W31" s="81"/>
      <c r="X31" s="81"/>
      <c r="Y31" s="81"/>
      <c r="Z31" s="24"/>
      <c r="AA31" s="24"/>
      <c r="AB31" s="24"/>
      <c r="AC31" s="80"/>
      <c r="AD31" s="80"/>
      <c r="AE31" s="80"/>
      <c r="AF31" s="80"/>
      <c r="AG31" s="80"/>
      <c r="AH31" s="80"/>
    </row>
    <row r="32" spans="1:35" ht="15" customHeight="1">
      <c r="A32" s="23" t="s">
        <v>111</v>
      </c>
      <c r="B32" s="81" t="s">
        <v>112</v>
      </c>
      <c r="C32" s="81"/>
      <c r="D32" s="81"/>
      <c r="E32" s="81"/>
      <c r="F32" s="24">
        <v>3882.07</v>
      </c>
      <c r="G32" s="24">
        <v>3460</v>
      </c>
      <c r="H32" s="30">
        <v>3169.24</v>
      </c>
      <c r="I32" s="80">
        <f>H32/F32*100</f>
        <v>81.637889064339376</v>
      </c>
      <c r="J32" s="80"/>
      <c r="K32" s="80"/>
      <c r="L32" s="80">
        <f t="shared" si="1"/>
        <v>112.1985549132948</v>
      </c>
      <c r="M32" s="80"/>
      <c r="N32" s="80"/>
      <c r="Q32" s="30"/>
      <c r="U32" s="23"/>
      <c r="V32" s="81"/>
      <c r="W32" s="81"/>
      <c r="X32" s="81"/>
      <c r="Y32" s="81"/>
      <c r="Z32" s="24"/>
      <c r="AA32" s="24"/>
      <c r="AB32" s="24"/>
      <c r="AC32" s="80"/>
      <c r="AD32" s="80"/>
      <c r="AE32" s="80"/>
      <c r="AF32" s="80"/>
      <c r="AG32" s="80"/>
      <c r="AH32" s="80"/>
    </row>
    <row r="33" spans="1:34" ht="15" customHeight="1">
      <c r="A33" s="23" t="s">
        <v>113</v>
      </c>
      <c r="B33" s="81" t="s">
        <v>114</v>
      </c>
      <c r="C33" s="81"/>
      <c r="D33" s="81"/>
      <c r="E33" s="81"/>
      <c r="F33" s="24">
        <v>14701.78</v>
      </c>
      <c r="G33" s="24">
        <v>10232</v>
      </c>
      <c r="H33" s="30">
        <v>11221.44</v>
      </c>
      <c r="I33" s="80">
        <f>H33/F33*100</f>
        <v>76.327084203409385</v>
      </c>
      <c r="J33" s="80"/>
      <c r="K33" s="80"/>
      <c r="L33" s="80">
        <f t="shared" si="1"/>
        <v>143.68432369038311</v>
      </c>
      <c r="M33" s="80"/>
      <c r="N33" s="80"/>
      <c r="Q33" s="30"/>
      <c r="U33" s="23"/>
      <c r="V33" s="81"/>
      <c r="W33" s="81"/>
      <c r="X33" s="81"/>
      <c r="Y33" s="81"/>
      <c r="Z33" s="24"/>
      <c r="AA33" s="24"/>
      <c r="AB33" s="24"/>
      <c r="AC33" s="80"/>
      <c r="AD33" s="80"/>
      <c r="AE33" s="80"/>
      <c r="AF33" s="80"/>
      <c r="AG33" s="80"/>
      <c r="AH33" s="80"/>
    </row>
    <row r="34" spans="1:34" ht="15" customHeight="1">
      <c r="A34" s="23" t="s">
        <v>115</v>
      </c>
      <c r="B34" s="81" t="s">
        <v>116</v>
      </c>
      <c r="C34" s="81"/>
      <c r="D34" s="81"/>
      <c r="E34" s="81"/>
      <c r="F34" s="24">
        <v>858.87</v>
      </c>
      <c r="G34" s="24">
        <v>0</v>
      </c>
      <c r="H34" s="30">
        <v>0</v>
      </c>
      <c r="I34" s="80">
        <f t="shared" ref="I34:I35" si="8">H34/F34*100</f>
        <v>0</v>
      </c>
      <c r="J34" s="80"/>
      <c r="K34" s="80"/>
      <c r="L34" s="80" t="e">
        <f t="shared" si="1"/>
        <v>#DIV/0!</v>
      </c>
      <c r="M34" s="80"/>
      <c r="N34" s="80"/>
      <c r="Q34" s="30"/>
      <c r="U34" s="23"/>
      <c r="V34" s="81"/>
      <c r="W34" s="81"/>
      <c r="X34" s="81"/>
      <c r="Y34" s="81"/>
      <c r="Z34" s="24"/>
      <c r="AA34" s="24"/>
      <c r="AB34" s="24"/>
      <c r="AC34" s="80"/>
      <c r="AD34" s="80"/>
      <c r="AE34" s="80"/>
      <c r="AF34" s="80"/>
      <c r="AG34" s="80"/>
      <c r="AH34" s="80"/>
    </row>
    <row r="35" spans="1:34" ht="15" customHeight="1">
      <c r="A35" s="23" t="s">
        <v>117</v>
      </c>
      <c r="B35" s="81" t="s">
        <v>118</v>
      </c>
      <c r="C35" s="81"/>
      <c r="D35" s="81"/>
      <c r="E35" s="81"/>
      <c r="F35" s="24">
        <v>6080.77</v>
      </c>
      <c r="G35" s="24">
        <v>8565</v>
      </c>
      <c r="H35" s="30">
        <v>8373.4</v>
      </c>
      <c r="I35" s="80">
        <f t="shared" si="8"/>
        <v>137.7029553822953</v>
      </c>
      <c r="J35" s="80"/>
      <c r="K35" s="80"/>
      <c r="L35" s="80">
        <f t="shared" si="1"/>
        <v>70.995563339171056</v>
      </c>
      <c r="M35" s="80"/>
      <c r="N35" s="80"/>
      <c r="Q35" s="30"/>
      <c r="U35" s="23"/>
      <c r="V35" s="81"/>
      <c r="W35" s="81"/>
      <c r="X35" s="81"/>
      <c r="Y35" s="81"/>
      <c r="Z35" s="24"/>
      <c r="AA35" s="24"/>
      <c r="AB35" s="24"/>
      <c r="AC35" s="80"/>
      <c r="AD35" s="80"/>
      <c r="AE35" s="80"/>
      <c r="AF35" s="80"/>
      <c r="AG35" s="80"/>
      <c r="AH35" s="80"/>
    </row>
    <row r="36" spans="1:34" ht="15" customHeight="1">
      <c r="A36" s="23" t="s">
        <v>119</v>
      </c>
      <c r="B36" s="81" t="s">
        <v>120</v>
      </c>
      <c r="C36" s="81"/>
      <c r="D36" s="81"/>
      <c r="E36" s="81"/>
      <c r="F36" s="24">
        <v>0</v>
      </c>
      <c r="G36" s="24">
        <v>0</v>
      </c>
      <c r="H36" s="30">
        <v>0</v>
      </c>
      <c r="I36" s="80" t="e">
        <f>H36/F36*100</f>
        <v>#DIV/0!</v>
      </c>
      <c r="J36" s="80"/>
      <c r="K36" s="80"/>
      <c r="L36" s="80" t="e">
        <f t="shared" si="1"/>
        <v>#DIV/0!</v>
      </c>
      <c r="M36" s="80"/>
      <c r="N36" s="80"/>
      <c r="Q36" s="30"/>
      <c r="U36" s="23"/>
      <c r="V36" s="81"/>
      <c r="W36" s="81"/>
      <c r="X36" s="81"/>
      <c r="Y36" s="81"/>
      <c r="Z36" s="24"/>
      <c r="AA36" s="24"/>
      <c r="AB36" s="24"/>
      <c r="AC36" s="80"/>
      <c r="AD36" s="80"/>
      <c r="AE36" s="80"/>
      <c r="AF36" s="80"/>
      <c r="AG36" s="80"/>
      <c r="AH36" s="80"/>
    </row>
    <row r="37" spans="1:34" ht="15" customHeight="1">
      <c r="A37" s="23" t="s">
        <v>121</v>
      </c>
      <c r="B37" s="81" t="s">
        <v>122</v>
      </c>
      <c r="C37" s="81"/>
      <c r="D37" s="81"/>
      <c r="E37" s="81"/>
      <c r="F37" s="24">
        <v>5051.95</v>
      </c>
      <c r="G37" s="24">
        <v>4055</v>
      </c>
      <c r="H37" s="30">
        <v>4074.37</v>
      </c>
      <c r="I37" s="80">
        <f t="shared" ref="I37" si="9">H37/F37*100</f>
        <v>80.649452191727946</v>
      </c>
      <c r="J37" s="80"/>
      <c r="K37" s="80"/>
      <c r="L37" s="80">
        <f t="shared" si="1"/>
        <v>124.58569667077681</v>
      </c>
      <c r="M37" s="80"/>
      <c r="N37" s="80"/>
      <c r="Q37" s="30"/>
      <c r="U37" s="23"/>
      <c r="V37" s="81"/>
      <c r="W37" s="81"/>
      <c r="X37" s="81"/>
      <c r="Y37" s="81"/>
      <c r="Z37" s="24"/>
      <c r="AA37" s="24"/>
      <c r="AB37" s="24"/>
      <c r="AC37" s="80"/>
      <c r="AD37" s="80"/>
      <c r="AE37" s="80"/>
      <c r="AF37" s="80"/>
      <c r="AG37" s="80"/>
      <c r="AH37" s="80"/>
    </row>
    <row r="38" spans="1:34" ht="15" customHeight="1">
      <c r="A38" s="23" t="s">
        <v>123</v>
      </c>
      <c r="B38" s="81" t="s">
        <v>124</v>
      </c>
      <c r="C38" s="81"/>
      <c r="D38" s="81"/>
      <c r="E38" s="81"/>
      <c r="F38" s="24">
        <v>1181.43</v>
      </c>
      <c r="G38" s="24">
        <v>1097</v>
      </c>
      <c r="H38" s="30">
        <v>1254.96</v>
      </c>
      <c r="I38" s="80">
        <f>H38/F38*100</f>
        <v>106.22381351413117</v>
      </c>
      <c r="J38" s="80"/>
      <c r="K38" s="80"/>
      <c r="L38" s="80">
        <f t="shared" si="1"/>
        <v>107.6964448495898</v>
      </c>
      <c r="M38" s="80"/>
      <c r="N38" s="80"/>
      <c r="Q38" s="30"/>
      <c r="U38" s="23"/>
      <c r="V38" s="81"/>
      <c r="W38" s="81"/>
      <c r="X38" s="81"/>
      <c r="Y38" s="81"/>
      <c r="Z38" s="24"/>
      <c r="AA38" s="24"/>
      <c r="AB38" s="24"/>
      <c r="AC38" s="80"/>
      <c r="AD38" s="80"/>
      <c r="AE38" s="80"/>
      <c r="AF38" s="80"/>
      <c r="AG38" s="80"/>
      <c r="AH38" s="80"/>
    </row>
    <row r="39" spans="1:34" ht="15" customHeight="1">
      <c r="A39" s="23" t="s">
        <v>125</v>
      </c>
      <c r="B39" s="81" t="s">
        <v>126</v>
      </c>
      <c r="C39" s="81"/>
      <c r="D39" s="81"/>
      <c r="E39" s="81"/>
      <c r="F39" s="24">
        <v>5860.35</v>
      </c>
      <c r="G39" s="24">
        <v>5679</v>
      </c>
      <c r="H39" s="30">
        <v>5417.53</v>
      </c>
      <c r="I39" s="80">
        <f t="shared" ref="I39:I40" si="10">H39/F39*100</f>
        <v>92.443796019009099</v>
      </c>
      <c r="J39" s="80"/>
      <c r="K39" s="80"/>
      <c r="L39" s="80">
        <f t="shared" si="1"/>
        <v>103.19334389857372</v>
      </c>
      <c r="M39" s="80"/>
      <c r="N39" s="80"/>
      <c r="U39" s="23"/>
      <c r="V39" s="81"/>
      <c r="W39" s="81"/>
      <c r="X39" s="81"/>
      <c r="Y39" s="81"/>
      <c r="Z39" s="24"/>
      <c r="AA39" s="24"/>
      <c r="AB39" s="24"/>
      <c r="AC39" s="80"/>
      <c r="AD39" s="80"/>
      <c r="AE39" s="80"/>
      <c r="AF39" s="80"/>
      <c r="AG39" s="80"/>
      <c r="AH39" s="80"/>
    </row>
    <row r="40" spans="1:34" ht="15" customHeight="1">
      <c r="A40" s="23" t="s">
        <v>127</v>
      </c>
      <c r="B40" s="81" t="s">
        <v>128</v>
      </c>
      <c r="C40" s="81"/>
      <c r="D40" s="81"/>
      <c r="E40" s="81"/>
      <c r="F40" s="24">
        <v>1632.92</v>
      </c>
      <c r="G40" s="24">
        <v>848</v>
      </c>
      <c r="H40" s="30">
        <v>1106.0899999999999</v>
      </c>
      <c r="I40" s="80">
        <f t="shared" si="10"/>
        <v>67.736937510716984</v>
      </c>
      <c r="J40" s="80"/>
      <c r="K40" s="80"/>
      <c r="L40" s="80">
        <f t="shared" si="1"/>
        <v>192.561320754717</v>
      </c>
      <c r="M40" s="80"/>
      <c r="N40" s="80"/>
      <c r="Q40" s="30"/>
      <c r="U40" s="23"/>
      <c r="V40" s="81"/>
      <c r="W40" s="81"/>
      <c r="X40" s="81"/>
      <c r="Y40" s="81"/>
      <c r="Z40" s="24"/>
      <c r="AA40" s="24"/>
      <c r="AB40" s="24"/>
      <c r="AC40" s="80"/>
      <c r="AD40" s="80"/>
      <c r="AE40" s="80"/>
      <c r="AF40" s="80"/>
      <c r="AG40" s="80"/>
      <c r="AH40" s="80"/>
    </row>
    <row r="41" spans="1:34" ht="29.25" customHeight="1">
      <c r="A41" s="23" t="s">
        <v>129</v>
      </c>
      <c r="B41" s="81" t="s">
        <v>130</v>
      </c>
      <c r="C41" s="81"/>
      <c r="D41" s="81"/>
      <c r="E41" s="81"/>
      <c r="F41" s="24">
        <v>0</v>
      </c>
      <c r="G41" s="24">
        <v>0</v>
      </c>
      <c r="H41" s="30">
        <v>0</v>
      </c>
      <c r="I41" s="80" t="e">
        <f>H41/F41*100</f>
        <v>#DIV/0!</v>
      </c>
      <c r="J41" s="80"/>
      <c r="K41" s="80"/>
      <c r="L41" s="80" t="e">
        <f t="shared" si="1"/>
        <v>#DIV/0!</v>
      </c>
      <c r="M41" s="80"/>
      <c r="N41" s="80"/>
      <c r="Q41" s="30"/>
      <c r="U41" s="23"/>
      <c r="V41" s="81"/>
      <c r="W41" s="81"/>
      <c r="X41" s="81"/>
      <c r="Y41" s="81"/>
      <c r="Z41" s="24"/>
      <c r="AA41" s="24"/>
      <c r="AB41" s="24"/>
      <c r="AC41" s="80"/>
      <c r="AD41" s="80"/>
      <c r="AE41" s="80"/>
      <c r="AF41" s="80"/>
      <c r="AG41" s="80"/>
      <c r="AH41" s="80"/>
    </row>
    <row r="42" spans="1:34" ht="24" customHeight="1">
      <c r="A42" s="23" t="s">
        <v>131</v>
      </c>
      <c r="B42" s="81" t="s">
        <v>130</v>
      </c>
      <c r="C42" s="81"/>
      <c r="D42" s="81"/>
      <c r="E42" s="81"/>
      <c r="F42" s="24">
        <v>0</v>
      </c>
      <c r="G42" s="24">
        <v>0</v>
      </c>
      <c r="H42" s="30">
        <v>0</v>
      </c>
      <c r="I42" s="80" t="e">
        <f>H42/F42*100</f>
        <v>#DIV/0!</v>
      </c>
      <c r="J42" s="80"/>
      <c r="K42" s="80"/>
      <c r="L42" s="80" t="e">
        <f t="shared" ref="L42:L69" si="11">F42/G42*100</f>
        <v>#DIV/0!</v>
      </c>
      <c r="M42" s="80"/>
      <c r="N42" s="80"/>
      <c r="U42" s="23"/>
      <c r="V42" s="81"/>
      <c r="W42" s="81"/>
      <c r="X42" s="81"/>
      <c r="Y42" s="81"/>
      <c r="Z42" s="24"/>
      <c r="AA42" s="24"/>
      <c r="AB42" s="24"/>
      <c r="AC42" s="80"/>
      <c r="AD42" s="80"/>
      <c r="AE42" s="80"/>
      <c r="AF42" s="80"/>
      <c r="AG42" s="80"/>
      <c r="AH42" s="80"/>
    </row>
    <row r="43" spans="1:34" ht="15" customHeight="1">
      <c r="A43" s="23" t="s">
        <v>132</v>
      </c>
      <c r="B43" s="81" t="s">
        <v>133</v>
      </c>
      <c r="C43" s="81"/>
      <c r="D43" s="81"/>
      <c r="E43" s="81"/>
      <c r="F43" s="24">
        <v>11541.82</v>
      </c>
      <c r="G43" s="24">
        <f>G44+G45+G46+G47+G48+G49</f>
        <v>8415</v>
      </c>
      <c r="H43" s="30">
        <v>8870.34</v>
      </c>
      <c r="I43" s="80">
        <f t="shared" ref="I43" si="12">H43/F43*100</f>
        <v>76.85391038848293</v>
      </c>
      <c r="J43" s="80"/>
      <c r="K43" s="80"/>
      <c r="L43" s="80">
        <f t="shared" si="11"/>
        <v>137.15769459298869</v>
      </c>
      <c r="M43" s="80"/>
      <c r="N43" s="80"/>
      <c r="Q43" s="30"/>
      <c r="U43" s="23"/>
      <c r="V43" s="81"/>
      <c r="W43" s="81"/>
      <c r="X43" s="81"/>
      <c r="Y43" s="81"/>
      <c r="Z43" s="24"/>
      <c r="AA43" s="24"/>
      <c r="AB43" s="24"/>
      <c r="AC43" s="80"/>
      <c r="AD43" s="80"/>
      <c r="AE43" s="80"/>
      <c r="AF43" s="80"/>
      <c r="AG43" s="80"/>
      <c r="AH43" s="80"/>
    </row>
    <row r="44" spans="1:34" s="42" customFormat="1" ht="15" customHeight="1">
      <c r="A44" s="43">
        <v>3291</v>
      </c>
      <c r="B44" s="81"/>
      <c r="C44" s="81"/>
      <c r="D44" s="81"/>
      <c r="E44" s="81"/>
      <c r="F44" s="24">
        <v>0</v>
      </c>
      <c r="G44" s="24">
        <v>344</v>
      </c>
      <c r="H44" s="30">
        <v>910.36</v>
      </c>
      <c r="I44" s="80" t="e">
        <f>H44/F44*100</f>
        <v>#DIV/0!</v>
      </c>
      <c r="J44" s="80"/>
      <c r="K44" s="80"/>
      <c r="L44" s="41"/>
      <c r="M44" s="41"/>
      <c r="N44" s="41"/>
      <c r="U44" s="40"/>
      <c r="V44" s="40"/>
      <c r="W44" s="40"/>
      <c r="X44" s="40"/>
      <c r="Y44" s="40"/>
      <c r="Z44" s="24"/>
      <c r="AA44" s="24"/>
      <c r="AB44" s="24"/>
      <c r="AC44" s="41"/>
      <c r="AD44" s="41"/>
      <c r="AE44" s="41"/>
      <c r="AF44" s="41"/>
      <c r="AG44" s="41"/>
      <c r="AH44" s="41"/>
    </row>
    <row r="45" spans="1:34" ht="15" customHeight="1">
      <c r="A45" s="23" t="s">
        <v>134</v>
      </c>
      <c r="B45" s="81" t="s">
        <v>135</v>
      </c>
      <c r="C45" s="81"/>
      <c r="D45" s="81"/>
      <c r="E45" s="81"/>
      <c r="F45" s="24">
        <v>180.73</v>
      </c>
      <c r="G45" s="24">
        <v>500</v>
      </c>
      <c r="H45" s="30">
        <v>46.43</v>
      </c>
      <c r="I45" s="80">
        <f>H45/F45*100</f>
        <v>25.690256183256793</v>
      </c>
      <c r="J45" s="80"/>
      <c r="K45" s="80"/>
      <c r="L45" s="80">
        <f t="shared" si="11"/>
        <v>36.146000000000001</v>
      </c>
      <c r="M45" s="80"/>
      <c r="N45" s="80"/>
      <c r="U45" s="23"/>
      <c r="V45" s="81"/>
      <c r="W45" s="81"/>
      <c r="X45" s="81"/>
      <c r="Y45" s="81"/>
      <c r="Z45" s="24"/>
      <c r="AA45" s="24"/>
      <c r="AB45" s="24"/>
      <c r="AC45" s="80"/>
      <c r="AD45" s="80"/>
      <c r="AE45" s="80"/>
      <c r="AF45" s="80"/>
      <c r="AG45" s="80"/>
      <c r="AH45" s="80"/>
    </row>
    <row r="46" spans="1:34" ht="15" customHeight="1">
      <c r="A46" s="23" t="s">
        <v>136</v>
      </c>
      <c r="B46" s="81" t="s">
        <v>137</v>
      </c>
      <c r="C46" s="81"/>
      <c r="D46" s="81"/>
      <c r="E46" s="81"/>
      <c r="F46" s="24">
        <v>163.09</v>
      </c>
      <c r="G46" s="24">
        <v>213</v>
      </c>
      <c r="H46" s="30">
        <v>212.09</v>
      </c>
      <c r="I46" s="80">
        <f t="shared" ref="I46:I51" si="13">H46/F46*100</f>
        <v>130.04476056165308</v>
      </c>
      <c r="J46" s="80"/>
      <c r="K46" s="80"/>
      <c r="L46" s="80">
        <f t="shared" si="11"/>
        <v>76.568075117370896</v>
      </c>
      <c r="M46" s="80"/>
      <c r="N46" s="80"/>
      <c r="U46" s="23"/>
      <c r="V46" s="81"/>
      <c r="W46" s="81"/>
      <c r="X46" s="81"/>
      <c r="Y46" s="81"/>
      <c r="Z46" s="24"/>
      <c r="AA46" s="24"/>
      <c r="AB46" s="24"/>
      <c r="AC46" s="80"/>
      <c r="AD46" s="80"/>
      <c r="AE46" s="80"/>
      <c r="AF46" s="80"/>
      <c r="AG46" s="80"/>
      <c r="AH46" s="80"/>
    </row>
    <row r="47" spans="1:34" ht="15" customHeight="1">
      <c r="A47" s="23" t="s">
        <v>138</v>
      </c>
      <c r="B47" s="81" t="s">
        <v>139</v>
      </c>
      <c r="C47" s="81"/>
      <c r="D47" s="81"/>
      <c r="E47" s="81"/>
      <c r="F47" s="24">
        <v>1712.6</v>
      </c>
      <c r="G47" s="24">
        <v>1439</v>
      </c>
      <c r="H47" s="30">
        <v>1618.67</v>
      </c>
      <c r="I47" s="80">
        <f t="shared" si="13"/>
        <v>94.515356767488029</v>
      </c>
      <c r="J47" s="80"/>
      <c r="K47" s="80"/>
      <c r="L47" s="80">
        <f t="shared" si="11"/>
        <v>119.01320361362056</v>
      </c>
      <c r="M47" s="80"/>
      <c r="N47" s="80"/>
      <c r="U47" s="23"/>
      <c r="V47" s="81"/>
      <c r="W47" s="81"/>
      <c r="X47" s="81"/>
      <c r="Y47" s="81"/>
      <c r="Z47" s="24"/>
      <c r="AA47" s="24"/>
      <c r="AB47" s="24"/>
      <c r="AC47" s="80"/>
      <c r="AD47" s="80"/>
      <c r="AE47" s="80"/>
      <c r="AF47" s="80"/>
      <c r="AG47" s="80"/>
      <c r="AH47" s="80"/>
    </row>
    <row r="48" spans="1:34" ht="15" customHeight="1">
      <c r="A48" s="23" t="s">
        <v>140</v>
      </c>
      <c r="B48" s="81" t="s">
        <v>141</v>
      </c>
      <c r="C48" s="81"/>
      <c r="D48" s="81"/>
      <c r="E48" s="81"/>
      <c r="F48" s="24">
        <v>5239.32</v>
      </c>
      <c r="G48" s="24">
        <v>2688</v>
      </c>
      <c r="H48" s="30">
        <v>2687.5</v>
      </c>
      <c r="I48" s="80">
        <f t="shared" si="13"/>
        <v>51.294824519212426</v>
      </c>
      <c r="J48" s="80"/>
      <c r="K48" s="80"/>
      <c r="L48" s="80">
        <f t="shared" si="11"/>
        <v>194.91517857142858</v>
      </c>
      <c r="M48" s="80"/>
      <c r="N48" s="80"/>
      <c r="U48" s="23"/>
      <c r="V48" s="81"/>
      <c r="W48" s="81"/>
      <c r="X48" s="81"/>
      <c r="Y48" s="81"/>
      <c r="Z48" s="24"/>
      <c r="AA48" s="24"/>
      <c r="AB48" s="24"/>
      <c r="AC48" s="80"/>
      <c r="AD48" s="80"/>
      <c r="AE48" s="80"/>
      <c r="AF48" s="80"/>
      <c r="AG48" s="80"/>
      <c r="AH48" s="80"/>
    </row>
    <row r="49" spans="1:35" ht="15" customHeight="1">
      <c r="A49" s="23" t="s">
        <v>142</v>
      </c>
      <c r="B49" s="81" t="s">
        <v>133</v>
      </c>
      <c r="C49" s="81"/>
      <c r="D49" s="81"/>
      <c r="E49" s="81"/>
      <c r="F49" s="24">
        <v>4246.08</v>
      </c>
      <c r="G49" s="24">
        <v>3231</v>
      </c>
      <c r="H49" s="30">
        <v>3395.29</v>
      </c>
      <c r="I49" s="80">
        <f t="shared" si="13"/>
        <v>79.962930514733586</v>
      </c>
      <c r="J49" s="80"/>
      <c r="K49" s="80"/>
      <c r="L49" s="80">
        <f t="shared" si="11"/>
        <v>131.41689879294336</v>
      </c>
      <c r="M49" s="80"/>
      <c r="N49" s="80"/>
      <c r="U49" s="23"/>
      <c r="V49" s="81"/>
      <c r="W49" s="81"/>
      <c r="X49" s="81"/>
      <c r="Y49" s="81"/>
      <c r="Z49" s="24"/>
      <c r="AA49" s="24"/>
      <c r="AB49" s="24"/>
      <c r="AC49" s="80"/>
      <c r="AD49" s="80"/>
      <c r="AE49" s="80"/>
      <c r="AF49" s="80"/>
      <c r="AG49" s="80"/>
      <c r="AH49" s="80"/>
    </row>
    <row r="50" spans="1:35" ht="15" customHeight="1">
      <c r="A50" s="23" t="s">
        <v>143</v>
      </c>
      <c r="B50" s="81" t="s">
        <v>144</v>
      </c>
      <c r="C50" s="81"/>
      <c r="D50" s="81"/>
      <c r="E50" s="81"/>
      <c r="F50" s="24">
        <v>3461.55</v>
      </c>
      <c r="G50" s="24">
        <v>1991</v>
      </c>
      <c r="H50" s="30">
        <v>1989.46</v>
      </c>
      <c r="I50" s="80">
        <f t="shared" si="13"/>
        <v>57.473097311897845</v>
      </c>
      <c r="J50" s="80"/>
      <c r="K50" s="80"/>
      <c r="L50" s="80">
        <f t="shared" si="11"/>
        <v>173.85986941235561</v>
      </c>
      <c r="M50" s="80"/>
      <c r="N50" s="80"/>
      <c r="U50" s="23"/>
      <c r="V50" s="81"/>
      <c r="W50" s="81"/>
      <c r="X50" s="81"/>
      <c r="Y50" s="81"/>
      <c r="Z50" s="24"/>
      <c r="AA50" s="24"/>
      <c r="AB50" s="24"/>
      <c r="AC50" s="80"/>
      <c r="AD50" s="80"/>
      <c r="AE50" s="80"/>
      <c r="AF50" s="80"/>
      <c r="AG50" s="80"/>
      <c r="AH50" s="80"/>
    </row>
    <row r="51" spans="1:35" ht="15" customHeight="1">
      <c r="A51" s="23" t="s">
        <v>145</v>
      </c>
      <c r="B51" s="81" t="s">
        <v>146</v>
      </c>
      <c r="C51" s="81"/>
      <c r="D51" s="81"/>
      <c r="E51" s="81"/>
      <c r="F51" s="24">
        <v>3461.55</v>
      </c>
      <c r="G51" s="24">
        <v>1991</v>
      </c>
      <c r="H51" s="30">
        <v>1989.46</v>
      </c>
      <c r="I51" s="80">
        <f t="shared" si="13"/>
        <v>57.473097311897845</v>
      </c>
      <c r="J51" s="80"/>
      <c r="K51" s="80"/>
      <c r="L51" s="80">
        <f t="shared" si="11"/>
        <v>173.85986941235561</v>
      </c>
      <c r="M51" s="80"/>
      <c r="N51" s="80"/>
      <c r="U51" s="23"/>
      <c r="V51" s="23"/>
      <c r="W51" s="81"/>
      <c r="X51" s="81"/>
      <c r="Y51" s="81"/>
      <c r="Z51" s="81"/>
      <c r="AA51" s="24"/>
      <c r="AB51" s="24"/>
      <c r="AC51" s="24"/>
      <c r="AD51" s="80"/>
      <c r="AE51" s="80"/>
      <c r="AF51" s="80"/>
      <c r="AG51" s="80"/>
      <c r="AH51" s="80"/>
      <c r="AI51" s="80"/>
    </row>
    <row r="52" spans="1:35" ht="24.75" customHeight="1">
      <c r="A52" s="23" t="s">
        <v>147</v>
      </c>
      <c r="B52" s="81" t="s">
        <v>148</v>
      </c>
      <c r="C52" s="81"/>
      <c r="D52" s="81"/>
      <c r="E52" s="81"/>
      <c r="F52" s="24">
        <v>569.36</v>
      </c>
      <c r="G52" s="24">
        <v>610</v>
      </c>
      <c r="H52" s="44">
        <v>607.36</v>
      </c>
      <c r="I52" s="80">
        <f>H52/F52*100</f>
        <v>106.67416046086835</v>
      </c>
      <c r="J52" s="80"/>
      <c r="K52" s="80"/>
      <c r="L52" s="80">
        <f t="shared" si="11"/>
        <v>93.337704918032799</v>
      </c>
      <c r="M52" s="80"/>
      <c r="N52" s="80"/>
      <c r="U52" s="23"/>
      <c r="V52" s="23"/>
      <c r="W52" s="81"/>
      <c r="X52" s="81"/>
      <c r="Y52" s="81"/>
      <c r="Z52" s="81"/>
      <c r="AA52" s="24"/>
      <c r="AB52" s="24"/>
      <c r="AC52" s="24"/>
      <c r="AD52" s="80"/>
      <c r="AE52" s="80"/>
      <c r="AF52" s="80"/>
      <c r="AG52" s="80"/>
      <c r="AH52" s="80"/>
      <c r="AI52" s="80"/>
    </row>
    <row r="53" spans="1:35" ht="15" customHeight="1">
      <c r="A53" s="23" t="s">
        <v>149</v>
      </c>
      <c r="B53" s="81" t="s">
        <v>150</v>
      </c>
      <c r="C53" s="81"/>
      <c r="D53" s="81"/>
      <c r="E53" s="81"/>
      <c r="F53" s="24">
        <v>2892.19</v>
      </c>
      <c r="G53" s="24">
        <v>1381</v>
      </c>
      <c r="H53" s="30">
        <v>1382.1</v>
      </c>
      <c r="I53" s="80">
        <f t="shared" ref="I53:I54" si="14">H53/F53*100</f>
        <v>47.787316877521874</v>
      </c>
      <c r="J53" s="80"/>
      <c r="K53" s="80"/>
      <c r="L53" s="80">
        <f t="shared" si="11"/>
        <v>209.427226647357</v>
      </c>
      <c r="M53" s="80"/>
      <c r="N53" s="80"/>
      <c r="U53" s="23"/>
      <c r="V53" s="23"/>
      <c r="W53" s="81"/>
      <c r="X53" s="81"/>
      <c r="Y53" s="81"/>
      <c r="Z53" s="81"/>
      <c r="AA53" s="24"/>
      <c r="AB53" s="24"/>
      <c r="AC53" s="24"/>
      <c r="AD53" s="80"/>
      <c r="AE53" s="80"/>
      <c r="AF53" s="80"/>
      <c r="AG53" s="80"/>
      <c r="AH53" s="80"/>
      <c r="AI53" s="80"/>
    </row>
    <row r="54" spans="1:35" ht="21.75" customHeight="1">
      <c r="A54" s="23" t="s">
        <v>151</v>
      </c>
      <c r="B54" s="81" t="s">
        <v>152</v>
      </c>
      <c r="C54" s="81"/>
      <c r="D54" s="81"/>
      <c r="E54" s="81"/>
      <c r="F54" s="24">
        <v>49244.99</v>
      </c>
      <c r="G54" s="24">
        <v>53625</v>
      </c>
      <c r="H54" s="30">
        <v>52747.13</v>
      </c>
      <c r="I54" s="80">
        <f t="shared" si="14"/>
        <v>107.11166760314094</v>
      </c>
      <c r="J54" s="80"/>
      <c r="K54" s="80"/>
      <c r="L54" s="80">
        <f t="shared" si="11"/>
        <v>91.832149184149188</v>
      </c>
      <c r="M54" s="80"/>
      <c r="N54" s="80"/>
      <c r="U54" s="23"/>
      <c r="V54" s="23"/>
      <c r="W54" s="81"/>
      <c r="X54" s="81"/>
      <c r="Y54" s="81"/>
      <c r="Z54" s="81"/>
      <c r="AA54" s="24"/>
      <c r="AB54" s="24"/>
      <c r="AC54" s="24"/>
      <c r="AD54" s="80"/>
      <c r="AE54" s="80"/>
      <c r="AF54" s="80"/>
      <c r="AG54" s="80"/>
      <c r="AH54" s="80"/>
      <c r="AI54" s="80"/>
    </row>
    <row r="55" spans="1:35" ht="25.5" customHeight="1">
      <c r="A55" s="23" t="s">
        <v>153</v>
      </c>
      <c r="B55" s="81" t="s">
        <v>154</v>
      </c>
      <c r="C55" s="81"/>
      <c r="D55" s="81"/>
      <c r="E55" s="81"/>
      <c r="F55" s="24">
        <v>49244.99</v>
      </c>
      <c r="G55" s="24">
        <v>53625</v>
      </c>
      <c r="H55" s="44">
        <v>52747.13</v>
      </c>
      <c r="I55" s="80">
        <f t="shared" ref="I55:I59" si="15">H55/F55*100</f>
        <v>107.11166760314094</v>
      </c>
      <c r="J55" s="80"/>
      <c r="K55" s="80"/>
      <c r="L55" s="80">
        <f t="shared" si="11"/>
        <v>91.832149184149188</v>
      </c>
      <c r="M55" s="80"/>
      <c r="N55" s="80"/>
      <c r="U55" s="23"/>
      <c r="V55" s="23"/>
      <c r="W55" s="81"/>
      <c r="X55" s="81"/>
      <c r="Y55" s="81"/>
      <c r="Z55" s="81"/>
      <c r="AA55" s="24"/>
      <c r="AB55" s="24"/>
      <c r="AC55" s="24"/>
      <c r="AD55" s="80"/>
      <c r="AE55" s="80"/>
      <c r="AF55" s="80"/>
      <c r="AG55" s="80"/>
      <c r="AH55" s="80"/>
      <c r="AI55" s="80"/>
    </row>
    <row r="56" spans="1:35" ht="15" customHeight="1">
      <c r="A56" s="23" t="s">
        <v>155</v>
      </c>
      <c r="B56" s="81" t="s">
        <v>156</v>
      </c>
      <c r="C56" s="81"/>
      <c r="D56" s="81"/>
      <c r="E56" s="81"/>
      <c r="F56" s="24">
        <v>49244.99</v>
      </c>
      <c r="G56" s="24">
        <v>53625</v>
      </c>
      <c r="H56" s="30">
        <v>52747.13</v>
      </c>
      <c r="I56" s="80">
        <f t="shared" si="15"/>
        <v>107.11166760314094</v>
      </c>
      <c r="J56" s="80"/>
      <c r="K56" s="80"/>
      <c r="L56" s="80">
        <f t="shared" si="11"/>
        <v>91.832149184149188</v>
      </c>
      <c r="M56" s="80"/>
      <c r="N56" s="80"/>
      <c r="U56" s="23"/>
      <c r="V56" s="23"/>
      <c r="W56" s="81"/>
      <c r="X56" s="81"/>
      <c r="Y56" s="81"/>
      <c r="Z56" s="81"/>
      <c r="AA56" s="24"/>
      <c r="AB56" s="24"/>
      <c r="AC56" s="24"/>
      <c r="AD56" s="80"/>
      <c r="AE56" s="80"/>
      <c r="AF56" s="80"/>
      <c r="AG56" s="80"/>
      <c r="AH56" s="80"/>
      <c r="AI56" s="80"/>
    </row>
    <row r="57" spans="1:35" ht="15" customHeight="1">
      <c r="A57" s="23" t="s">
        <v>157</v>
      </c>
      <c r="B57" s="81" t="s">
        <v>158</v>
      </c>
      <c r="C57" s="81"/>
      <c r="D57" s="81"/>
      <c r="E57" s="81"/>
      <c r="F57" s="24">
        <v>1208.6600000000001</v>
      </c>
      <c r="G57" s="24">
        <v>0</v>
      </c>
      <c r="H57" s="30">
        <v>0</v>
      </c>
      <c r="I57" s="80">
        <f t="shared" si="15"/>
        <v>0</v>
      </c>
      <c r="J57" s="80"/>
      <c r="K57" s="80"/>
      <c r="L57" s="80" t="e">
        <f t="shared" si="11"/>
        <v>#DIV/0!</v>
      </c>
      <c r="M57" s="80"/>
      <c r="N57" s="80"/>
      <c r="U57" s="23"/>
      <c r="V57" s="23"/>
      <c r="W57" s="81"/>
      <c r="X57" s="81"/>
      <c r="Y57" s="81"/>
      <c r="Z57" s="81"/>
      <c r="AA57" s="24"/>
      <c r="AB57" s="24"/>
      <c r="AC57" s="24"/>
      <c r="AD57" s="80"/>
      <c r="AE57" s="80"/>
      <c r="AF57" s="80"/>
      <c r="AG57" s="80"/>
      <c r="AH57" s="80"/>
      <c r="AI57" s="80"/>
    </row>
    <row r="58" spans="1:35" ht="15" customHeight="1">
      <c r="A58" s="23" t="s">
        <v>159</v>
      </c>
      <c r="B58" s="81" t="s">
        <v>160</v>
      </c>
      <c r="C58" s="81"/>
      <c r="D58" s="81"/>
      <c r="E58" s="81"/>
      <c r="F58" s="24">
        <v>1208.6600000000001</v>
      </c>
      <c r="G58" s="24">
        <v>0</v>
      </c>
      <c r="H58" s="30">
        <v>0</v>
      </c>
      <c r="I58" s="80">
        <f t="shared" si="15"/>
        <v>0</v>
      </c>
      <c r="J58" s="80"/>
      <c r="K58" s="80"/>
      <c r="L58" s="80" t="e">
        <f t="shared" si="11"/>
        <v>#DIV/0!</v>
      </c>
      <c r="M58" s="80"/>
      <c r="N58" s="80"/>
      <c r="U58" s="23"/>
      <c r="V58" s="23"/>
      <c r="W58" s="81"/>
      <c r="X58" s="81"/>
      <c r="Y58" s="81"/>
      <c r="Z58" s="81"/>
      <c r="AA58" s="24"/>
      <c r="AB58" s="24"/>
      <c r="AC58" s="24"/>
      <c r="AD58" s="80"/>
      <c r="AE58" s="80"/>
      <c r="AF58" s="80"/>
      <c r="AG58" s="80"/>
      <c r="AH58" s="80"/>
      <c r="AI58" s="80"/>
    </row>
    <row r="59" spans="1:35" ht="20.25" customHeight="1">
      <c r="A59" s="23" t="s">
        <v>161</v>
      </c>
      <c r="B59" s="81" t="s">
        <v>162</v>
      </c>
      <c r="C59" s="81"/>
      <c r="D59" s="81"/>
      <c r="E59" s="81"/>
      <c r="F59" s="24">
        <v>1208.6600000000001</v>
      </c>
      <c r="G59" s="24">
        <v>0</v>
      </c>
      <c r="H59" s="30">
        <v>0</v>
      </c>
      <c r="I59" s="80">
        <f t="shared" si="15"/>
        <v>0</v>
      </c>
      <c r="J59" s="80"/>
      <c r="K59" s="80"/>
      <c r="L59" s="80" t="e">
        <f t="shared" si="11"/>
        <v>#DIV/0!</v>
      </c>
      <c r="M59" s="80"/>
      <c r="N59" s="80"/>
      <c r="U59" s="23"/>
      <c r="V59" s="23"/>
      <c r="W59" s="81"/>
      <c r="X59" s="81"/>
      <c r="Y59" s="81"/>
      <c r="Z59" s="81"/>
      <c r="AA59" s="24"/>
      <c r="AB59" s="24"/>
      <c r="AC59" s="24"/>
      <c r="AD59" s="80"/>
      <c r="AE59" s="80"/>
      <c r="AF59" s="80"/>
      <c r="AG59" s="80"/>
      <c r="AH59" s="80"/>
      <c r="AI59" s="80"/>
    </row>
    <row r="60" spans="1:35" ht="24.75" customHeight="1">
      <c r="A60" s="25" t="s">
        <v>22</v>
      </c>
      <c r="B60" s="82" t="s">
        <v>23</v>
      </c>
      <c r="C60" s="82"/>
      <c r="D60" s="82"/>
      <c r="E60" s="82"/>
      <c r="F60" s="26">
        <v>8030.78</v>
      </c>
      <c r="G60" s="26">
        <v>50645</v>
      </c>
      <c r="H60" s="45">
        <f>H61+H62</f>
        <v>44355.98</v>
      </c>
      <c r="I60" s="80">
        <f>H60/F60*100</f>
        <v>552.32468079065802</v>
      </c>
      <c r="J60" s="80"/>
      <c r="K60" s="80"/>
      <c r="L60" s="80">
        <f t="shared" si="11"/>
        <v>15.857004640142167</v>
      </c>
      <c r="M60" s="80"/>
      <c r="N60" s="80"/>
      <c r="U60" s="23"/>
      <c r="V60" s="23"/>
      <c r="W60" s="81"/>
      <c r="X60" s="81"/>
      <c r="Y60" s="81"/>
      <c r="Z60" s="81"/>
      <c r="AA60" s="24"/>
      <c r="AB60" s="24"/>
      <c r="AC60" s="24"/>
      <c r="AD60" s="80"/>
      <c r="AE60" s="80"/>
      <c r="AF60" s="80"/>
      <c r="AG60" s="80"/>
      <c r="AH60" s="80"/>
      <c r="AI60" s="80"/>
    </row>
    <row r="61" spans="1:35" s="42" customFormat="1" ht="15" customHeight="1">
      <c r="A61" s="43">
        <v>41</v>
      </c>
      <c r="B61" s="81"/>
      <c r="C61" s="81"/>
      <c r="D61" s="81"/>
      <c r="E61" s="81"/>
      <c r="F61" s="24">
        <v>0</v>
      </c>
      <c r="G61" s="24">
        <v>0</v>
      </c>
      <c r="H61" s="30">
        <v>562.5</v>
      </c>
      <c r="I61" s="80" t="e">
        <f t="shared" ref="I61:I69" si="16">H61/F61*100</f>
        <v>#DIV/0!</v>
      </c>
      <c r="J61" s="80"/>
      <c r="K61" s="80"/>
      <c r="L61" s="80" t="e">
        <f t="shared" ref="L61" si="17">F61/G61*100</f>
        <v>#DIV/0!</v>
      </c>
      <c r="M61" s="80"/>
      <c r="N61" s="80"/>
      <c r="U61" s="40"/>
      <c r="V61" s="40"/>
      <c r="W61" s="40"/>
      <c r="X61" s="40"/>
      <c r="Y61" s="40"/>
      <c r="Z61" s="40"/>
      <c r="AA61" s="24"/>
      <c r="AB61" s="24"/>
      <c r="AC61" s="24"/>
      <c r="AD61" s="41"/>
      <c r="AE61" s="41"/>
      <c r="AF61" s="41"/>
      <c r="AG61" s="41"/>
      <c r="AH61" s="41"/>
      <c r="AI61" s="41"/>
    </row>
    <row r="62" spans="1:35" ht="22.5" customHeight="1">
      <c r="A62" s="23" t="s">
        <v>163</v>
      </c>
      <c r="B62" s="81" t="s">
        <v>164</v>
      </c>
      <c r="C62" s="81"/>
      <c r="D62" s="81"/>
      <c r="E62" s="81"/>
      <c r="F62" s="24">
        <v>8030.78</v>
      </c>
      <c r="G62" s="24">
        <v>50645</v>
      </c>
      <c r="H62" s="30">
        <v>43793.48</v>
      </c>
      <c r="I62" s="80">
        <f t="shared" si="16"/>
        <v>545.32037983857117</v>
      </c>
      <c r="J62" s="80"/>
      <c r="K62" s="80"/>
      <c r="L62" s="80">
        <f t="shared" si="11"/>
        <v>15.857004640142167</v>
      </c>
      <c r="M62" s="80"/>
      <c r="N62" s="80"/>
      <c r="U62" s="23"/>
      <c r="V62" s="25"/>
      <c r="W62" s="82"/>
      <c r="X62" s="82"/>
      <c r="Y62" s="82"/>
      <c r="Z62" s="82"/>
      <c r="AA62" s="26"/>
      <c r="AB62" s="26"/>
      <c r="AC62" s="26"/>
      <c r="AD62" s="80"/>
      <c r="AE62" s="80"/>
      <c r="AF62" s="80"/>
      <c r="AG62" s="80"/>
      <c r="AH62" s="80"/>
      <c r="AI62" s="80"/>
    </row>
    <row r="63" spans="1:35" ht="15" customHeight="1">
      <c r="A63" s="23" t="s">
        <v>165</v>
      </c>
      <c r="B63" s="81" t="s">
        <v>166</v>
      </c>
      <c r="C63" s="81"/>
      <c r="D63" s="81"/>
      <c r="E63" s="81"/>
      <c r="F63" s="24">
        <v>5196.25</v>
      </c>
      <c r="G63" s="24">
        <v>37455</v>
      </c>
      <c r="H63" s="30">
        <v>30739.87</v>
      </c>
      <c r="I63" s="80">
        <f t="shared" si="16"/>
        <v>591.57796487851817</v>
      </c>
      <c r="J63" s="80"/>
      <c r="K63" s="80"/>
      <c r="L63" s="80">
        <f t="shared" si="11"/>
        <v>13.873314644239754</v>
      </c>
      <c r="M63" s="80"/>
      <c r="N63" s="80"/>
      <c r="U63" s="25"/>
      <c r="V63" s="23"/>
      <c r="W63" s="81"/>
      <c r="X63" s="81"/>
      <c r="Y63" s="81"/>
      <c r="Z63" s="81"/>
      <c r="AA63" s="24"/>
      <c r="AB63" s="24"/>
      <c r="AC63" s="24"/>
      <c r="AD63" s="80"/>
      <c r="AE63" s="80"/>
      <c r="AF63" s="80"/>
      <c r="AG63" s="80"/>
      <c r="AH63" s="80"/>
      <c r="AI63" s="80"/>
    </row>
    <row r="64" spans="1:35" ht="15" customHeight="1">
      <c r="A64" s="23" t="s">
        <v>167</v>
      </c>
      <c r="B64" s="81" t="s">
        <v>168</v>
      </c>
      <c r="C64" s="81"/>
      <c r="D64" s="81"/>
      <c r="E64" s="81"/>
      <c r="F64" s="24">
        <v>5196.25</v>
      </c>
      <c r="G64" s="24">
        <v>19392</v>
      </c>
      <c r="H64" s="30">
        <v>11827.99</v>
      </c>
      <c r="I64" s="80">
        <f t="shared" si="16"/>
        <v>227.62549915804669</v>
      </c>
      <c r="J64" s="80"/>
      <c r="K64" s="80"/>
      <c r="L64" s="80">
        <f t="shared" si="11"/>
        <v>26.795843646864686</v>
      </c>
      <c r="M64" s="80"/>
      <c r="N64" s="80"/>
      <c r="U64" s="23"/>
      <c r="V64" s="23"/>
      <c r="W64" s="81"/>
      <c r="X64" s="81"/>
      <c r="Y64" s="81"/>
      <c r="Z64" s="81"/>
      <c r="AA64" s="24"/>
      <c r="AB64" s="24"/>
      <c r="AC64" s="24"/>
      <c r="AD64" s="80"/>
      <c r="AE64" s="80"/>
      <c r="AF64" s="80"/>
      <c r="AG64" s="80"/>
      <c r="AH64" s="80"/>
      <c r="AI64" s="80"/>
    </row>
    <row r="65" spans="1:35" ht="15" customHeight="1">
      <c r="A65" s="23" t="s">
        <v>169</v>
      </c>
      <c r="B65" s="81" t="s">
        <v>170</v>
      </c>
      <c r="C65" s="81"/>
      <c r="D65" s="81"/>
      <c r="E65" s="81"/>
      <c r="F65" s="24">
        <v>0</v>
      </c>
      <c r="G65" s="24">
        <v>18053</v>
      </c>
      <c r="H65" s="30">
        <v>18052.5</v>
      </c>
      <c r="I65" s="80" t="e">
        <f t="shared" si="16"/>
        <v>#DIV/0!</v>
      </c>
      <c r="J65" s="80"/>
      <c r="K65" s="80"/>
      <c r="L65" s="80">
        <f t="shared" si="11"/>
        <v>0</v>
      </c>
      <c r="M65" s="80"/>
      <c r="N65" s="80"/>
      <c r="U65" s="23"/>
      <c r="V65" s="23"/>
      <c r="W65" s="81"/>
      <c r="X65" s="81"/>
      <c r="Y65" s="81"/>
      <c r="Z65" s="81"/>
      <c r="AA65" s="24"/>
      <c r="AB65" s="24"/>
      <c r="AC65" s="24"/>
      <c r="AD65" s="80"/>
      <c r="AE65" s="80"/>
      <c r="AF65" s="80"/>
      <c r="AG65" s="80"/>
      <c r="AH65" s="80"/>
      <c r="AI65" s="80"/>
    </row>
    <row r="66" spans="1:35" ht="15" customHeight="1">
      <c r="A66" s="23" t="s">
        <v>171</v>
      </c>
      <c r="B66" s="81" t="s">
        <v>172</v>
      </c>
      <c r="C66" s="81"/>
      <c r="D66" s="81"/>
      <c r="E66" s="81"/>
      <c r="F66" s="24">
        <v>0</v>
      </c>
      <c r="G66" s="24">
        <v>0</v>
      </c>
      <c r="H66" s="30">
        <v>859.38</v>
      </c>
      <c r="I66" s="80" t="e">
        <f t="shared" si="16"/>
        <v>#DIV/0!</v>
      </c>
      <c r="J66" s="80"/>
      <c r="K66" s="80"/>
      <c r="L66" s="80" t="e">
        <f t="shared" si="11"/>
        <v>#DIV/0!</v>
      </c>
      <c r="M66" s="80"/>
      <c r="N66" s="80"/>
      <c r="U66" s="23"/>
      <c r="V66" s="23"/>
      <c r="W66" s="81"/>
      <c r="X66" s="81"/>
      <c r="Y66" s="81"/>
      <c r="Z66" s="81"/>
      <c r="AA66" s="24"/>
      <c r="AB66" s="24"/>
      <c r="AC66" s="24"/>
      <c r="AD66" s="80"/>
      <c r="AE66" s="80"/>
      <c r="AF66" s="80"/>
      <c r="AG66" s="80"/>
      <c r="AH66" s="80"/>
      <c r="AI66" s="80"/>
    </row>
    <row r="67" spans="1:35" ht="21" customHeight="1">
      <c r="A67" s="23" t="s">
        <v>173</v>
      </c>
      <c r="B67" s="81" t="s">
        <v>174</v>
      </c>
      <c r="C67" s="81"/>
      <c r="D67" s="81"/>
      <c r="E67" s="81"/>
      <c r="F67" s="24">
        <v>0</v>
      </c>
      <c r="G67" s="24">
        <v>0</v>
      </c>
      <c r="H67" s="30">
        <v>0</v>
      </c>
      <c r="I67" s="80" t="e">
        <f t="shared" si="16"/>
        <v>#DIV/0!</v>
      </c>
      <c r="J67" s="80"/>
      <c r="K67" s="80"/>
      <c r="L67" s="80" t="e">
        <f t="shared" si="11"/>
        <v>#DIV/0!</v>
      </c>
      <c r="M67" s="80"/>
      <c r="N67" s="80"/>
      <c r="U67" s="23"/>
      <c r="V67" s="23"/>
      <c r="W67" s="81"/>
      <c r="X67" s="81"/>
      <c r="Y67" s="81"/>
      <c r="Z67" s="81"/>
      <c r="AA67" s="24"/>
      <c r="AB67" s="24"/>
      <c r="AC67" s="24"/>
      <c r="AD67" s="80"/>
      <c r="AE67" s="80"/>
      <c r="AF67" s="80"/>
      <c r="AG67" s="80"/>
      <c r="AH67" s="80"/>
      <c r="AI67" s="80"/>
    </row>
    <row r="68" spans="1:35" ht="23.25" customHeight="1">
      <c r="A68" s="23" t="s">
        <v>175</v>
      </c>
      <c r="B68" s="81" t="s">
        <v>176</v>
      </c>
      <c r="C68" s="81"/>
      <c r="D68" s="81"/>
      <c r="E68" s="81"/>
      <c r="F68" s="24">
        <v>2834.53</v>
      </c>
      <c r="G68" s="24">
        <v>13200</v>
      </c>
      <c r="H68" s="30">
        <v>13053.61</v>
      </c>
      <c r="I68" s="80">
        <f t="shared" si="16"/>
        <v>460.52114459892817</v>
      </c>
      <c r="J68" s="80"/>
      <c r="K68" s="80"/>
      <c r="L68" s="80">
        <f t="shared" si="11"/>
        <v>21.473712121212124</v>
      </c>
      <c r="M68" s="80"/>
      <c r="N68" s="80"/>
      <c r="U68" s="23"/>
      <c r="V68" s="23"/>
      <c r="W68" s="81"/>
      <c r="X68" s="81"/>
      <c r="Y68" s="81"/>
      <c r="Z68" s="81"/>
      <c r="AA68" s="24"/>
      <c r="AB68" s="24"/>
      <c r="AC68" s="24"/>
      <c r="AD68" s="80"/>
      <c r="AE68" s="80"/>
      <c r="AF68" s="80"/>
      <c r="AG68" s="80"/>
      <c r="AH68" s="80"/>
      <c r="AI68" s="80"/>
    </row>
    <row r="69" spans="1:35" ht="15" customHeight="1">
      <c r="A69" s="23" t="s">
        <v>177</v>
      </c>
      <c r="B69" s="81" t="s">
        <v>178</v>
      </c>
      <c r="C69" s="81"/>
      <c r="D69" s="81"/>
      <c r="E69" s="81"/>
      <c r="F69" s="24">
        <v>2834.53</v>
      </c>
      <c r="G69" s="24">
        <v>13200</v>
      </c>
      <c r="H69" s="30">
        <v>13053.61</v>
      </c>
      <c r="I69" s="80">
        <f t="shared" si="16"/>
        <v>460.52114459892817</v>
      </c>
      <c r="J69" s="80"/>
      <c r="K69" s="80"/>
      <c r="L69" s="80">
        <f t="shared" si="11"/>
        <v>21.473712121212124</v>
      </c>
      <c r="M69" s="80"/>
      <c r="N69" s="80"/>
      <c r="U69" s="23"/>
      <c r="V69" s="23"/>
      <c r="W69" s="81"/>
      <c r="X69" s="81"/>
      <c r="Y69" s="81"/>
      <c r="Z69" s="81"/>
      <c r="AA69" s="24"/>
      <c r="AB69" s="24"/>
      <c r="AC69" s="24"/>
      <c r="AD69" s="80"/>
      <c r="AE69" s="80"/>
      <c r="AF69" s="80"/>
      <c r="AG69" s="80"/>
      <c r="AH69" s="80"/>
      <c r="AI69" s="80"/>
    </row>
    <row r="70" spans="1:35">
      <c r="A70" s="6"/>
      <c r="B70" s="89"/>
      <c r="C70" s="90"/>
      <c r="D70" s="90"/>
      <c r="E70" s="90"/>
      <c r="F70" s="5"/>
      <c r="G70" s="5"/>
      <c r="H70" s="5"/>
      <c r="I70" s="91"/>
      <c r="J70" s="92"/>
      <c r="K70" s="92"/>
      <c r="L70" s="91"/>
      <c r="M70" s="92"/>
      <c r="N70" s="92"/>
      <c r="U70" s="23"/>
      <c r="V70" s="23"/>
      <c r="W70" s="81"/>
      <c r="X70" s="81"/>
      <c r="Y70" s="81"/>
      <c r="Z70" s="81"/>
      <c r="AA70" s="24"/>
      <c r="AB70" s="24"/>
      <c r="AC70" s="24"/>
      <c r="AD70" s="80"/>
      <c r="AE70" s="80"/>
      <c r="AF70" s="80"/>
      <c r="AG70" s="80"/>
      <c r="AH70" s="80"/>
      <c r="AI70" s="80"/>
    </row>
    <row r="71" spans="1:35">
      <c r="U71" s="23"/>
      <c r="V71" s="81"/>
      <c r="W71" s="81"/>
      <c r="X71" s="81"/>
      <c r="Y71" s="81"/>
      <c r="Z71" s="24"/>
      <c r="AA71" s="24"/>
      <c r="AB71" s="24"/>
      <c r="AC71" s="80"/>
      <c r="AD71" s="80"/>
      <c r="AE71" s="80"/>
      <c r="AF71" s="80"/>
      <c r="AG71" s="80"/>
      <c r="AH71" s="80"/>
    </row>
  </sheetData>
  <mergeCells count="377">
    <mergeCell ref="B20:E20"/>
    <mergeCell ref="I20:K20"/>
    <mergeCell ref="L20:N20"/>
    <mergeCell ref="B21:E21"/>
    <mergeCell ref="B16:E16"/>
    <mergeCell ref="I16:K16"/>
    <mergeCell ref="L16:N16"/>
    <mergeCell ref="B17:E17"/>
    <mergeCell ref="B13:E13"/>
    <mergeCell ref="I13:K13"/>
    <mergeCell ref="I17:K17"/>
    <mergeCell ref="L17:N17"/>
    <mergeCell ref="B18:E18"/>
    <mergeCell ref="I18:K18"/>
    <mergeCell ref="L18:N18"/>
    <mergeCell ref="B19:E19"/>
    <mergeCell ref="I19:K19"/>
    <mergeCell ref="L19:N19"/>
    <mergeCell ref="B14:E14"/>
    <mergeCell ref="I14:K14"/>
    <mergeCell ref="L14:N14"/>
    <mergeCell ref="B15:E15"/>
    <mergeCell ref="I15:K15"/>
    <mergeCell ref="L15:N15"/>
    <mergeCell ref="I31:K31"/>
    <mergeCell ref="L31:N31"/>
    <mergeCell ref="B32:E32"/>
    <mergeCell ref="I32:K32"/>
    <mergeCell ref="L32:N32"/>
    <mergeCell ref="B33:E33"/>
    <mergeCell ref="I33:K33"/>
    <mergeCell ref="L33:N33"/>
    <mergeCell ref="B34:E34"/>
    <mergeCell ref="B53:E53"/>
    <mergeCell ref="I53:K53"/>
    <mergeCell ref="L53:N53"/>
    <mergeCell ref="I47:K47"/>
    <mergeCell ref="L47:N47"/>
    <mergeCell ref="B48:E48"/>
    <mergeCell ref="I48:K48"/>
    <mergeCell ref="L48:N48"/>
    <mergeCell ref="B49:E49"/>
    <mergeCell ref="B46:E46"/>
    <mergeCell ref="I46:K46"/>
    <mergeCell ref="L46:N46"/>
    <mergeCell ref="B47:E47"/>
    <mergeCell ref="I51:K51"/>
    <mergeCell ref="L51:N51"/>
    <mergeCell ref="B52:E52"/>
    <mergeCell ref="I52:K52"/>
    <mergeCell ref="L52:N52"/>
    <mergeCell ref="I49:K49"/>
    <mergeCell ref="L49:N49"/>
    <mergeCell ref="A1:E1"/>
    <mergeCell ref="A2:D2"/>
    <mergeCell ref="J2:L2"/>
    <mergeCell ref="A3:C3"/>
    <mergeCell ref="C5:J5"/>
    <mergeCell ref="L13:N13"/>
    <mergeCell ref="L9:N9"/>
    <mergeCell ref="B70:E70"/>
    <mergeCell ref="I70:K70"/>
    <mergeCell ref="L70:N70"/>
    <mergeCell ref="B67:E67"/>
    <mergeCell ref="I67:K67"/>
    <mergeCell ref="L67:N67"/>
    <mergeCell ref="B68:E68"/>
    <mergeCell ref="B63:E63"/>
    <mergeCell ref="I63:K63"/>
    <mergeCell ref="L63:N63"/>
    <mergeCell ref="B64:E64"/>
    <mergeCell ref="B58:E58"/>
    <mergeCell ref="I58:K58"/>
    <mergeCell ref="L58:N58"/>
    <mergeCell ref="B59:E59"/>
    <mergeCell ref="B54:E54"/>
    <mergeCell ref="I54:K54"/>
    <mergeCell ref="I10:K10"/>
    <mergeCell ref="L10:N10"/>
    <mergeCell ref="B11:E11"/>
    <mergeCell ref="I11:K11"/>
    <mergeCell ref="L11:N11"/>
    <mergeCell ref="B12:E12"/>
    <mergeCell ref="I12:K12"/>
    <mergeCell ref="L12:N12"/>
    <mergeCell ref="A7:E7"/>
    <mergeCell ref="I7:K7"/>
    <mergeCell ref="L7:N7"/>
    <mergeCell ref="B8:E8"/>
    <mergeCell ref="I8:K8"/>
    <mergeCell ref="L8:N8"/>
    <mergeCell ref="B9:E9"/>
    <mergeCell ref="I9:K9"/>
    <mergeCell ref="B10:E10"/>
    <mergeCell ref="I21:K21"/>
    <mergeCell ref="L21:N21"/>
    <mergeCell ref="B22:E22"/>
    <mergeCell ref="I22:K22"/>
    <mergeCell ref="L22:N22"/>
    <mergeCell ref="B24:E24"/>
    <mergeCell ref="I24:K24"/>
    <mergeCell ref="L24:N24"/>
    <mergeCell ref="B25:E25"/>
    <mergeCell ref="I25:K25"/>
    <mergeCell ref="L25:N25"/>
    <mergeCell ref="I37:K37"/>
    <mergeCell ref="L37:N37"/>
    <mergeCell ref="B38:E38"/>
    <mergeCell ref="I26:K26"/>
    <mergeCell ref="L26:N26"/>
    <mergeCell ref="B27:E27"/>
    <mergeCell ref="I27:K27"/>
    <mergeCell ref="L27:N27"/>
    <mergeCell ref="B28:E28"/>
    <mergeCell ref="I28:K28"/>
    <mergeCell ref="L28:N28"/>
    <mergeCell ref="B26:E26"/>
    <mergeCell ref="B29:E29"/>
    <mergeCell ref="I29:K29"/>
    <mergeCell ref="L29:N29"/>
    <mergeCell ref="B30:E30"/>
    <mergeCell ref="I34:K34"/>
    <mergeCell ref="L34:N34"/>
    <mergeCell ref="B35:E35"/>
    <mergeCell ref="I35:K35"/>
    <mergeCell ref="L35:N35"/>
    <mergeCell ref="I30:K30"/>
    <mergeCell ref="L30:N30"/>
    <mergeCell ref="B31:E31"/>
    <mergeCell ref="B36:E36"/>
    <mergeCell ref="I36:K36"/>
    <mergeCell ref="L36:N36"/>
    <mergeCell ref="B45:E45"/>
    <mergeCell ref="I45:K45"/>
    <mergeCell ref="L45:N45"/>
    <mergeCell ref="I38:K38"/>
    <mergeCell ref="L38:N38"/>
    <mergeCell ref="B39:E39"/>
    <mergeCell ref="I39:K39"/>
    <mergeCell ref="L39:N39"/>
    <mergeCell ref="B40:E40"/>
    <mergeCell ref="I40:K40"/>
    <mergeCell ref="L40:N40"/>
    <mergeCell ref="B41:E41"/>
    <mergeCell ref="I41:K41"/>
    <mergeCell ref="L41:N41"/>
    <mergeCell ref="B42:E42"/>
    <mergeCell ref="I42:K42"/>
    <mergeCell ref="L42:N42"/>
    <mergeCell ref="B43:E43"/>
    <mergeCell ref="I43:K43"/>
    <mergeCell ref="L43:N43"/>
    <mergeCell ref="B37:E37"/>
    <mergeCell ref="I59:K59"/>
    <mergeCell ref="L59:N59"/>
    <mergeCell ref="B60:E60"/>
    <mergeCell ref="I60:K60"/>
    <mergeCell ref="L60:N60"/>
    <mergeCell ref="B62:E62"/>
    <mergeCell ref="I62:K62"/>
    <mergeCell ref="L62:N62"/>
    <mergeCell ref="I55:K55"/>
    <mergeCell ref="L55:N55"/>
    <mergeCell ref="B56:E56"/>
    <mergeCell ref="I56:K56"/>
    <mergeCell ref="L56:N56"/>
    <mergeCell ref="B57:E57"/>
    <mergeCell ref="I57:K57"/>
    <mergeCell ref="L57:N57"/>
    <mergeCell ref="L69:N69"/>
    <mergeCell ref="I64:K64"/>
    <mergeCell ref="L64:N64"/>
    <mergeCell ref="B65:E65"/>
    <mergeCell ref="I65:K65"/>
    <mergeCell ref="L65:N65"/>
    <mergeCell ref="B66:E66"/>
    <mergeCell ref="I66:K66"/>
    <mergeCell ref="L66:N66"/>
    <mergeCell ref="W7:AD7"/>
    <mergeCell ref="AC9:AE9"/>
    <mergeCell ref="AF9:AH9"/>
    <mergeCell ref="V10:Y10"/>
    <mergeCell ref="AC10:AE10"/>
    <mergeCell ref="AF10:AH10"/>
    <mergeCell ref="V11:Y11"/>
    <mergeCell ref="AC11:AE11"/>
    <mergeCell ref="AF11:AH11"/>
    <mergeCell ref="V9:Y9"/>
    <mergeCell ref="V12:Y12"/>
    <mergeCell ref="AC12:AE12"/>
    <mergeCell ref="AF12:AH12"/>
    <mergeCell ref="V13:Y13"/>
    <mergeCell ref="AC13:AE13"/>
    <mergeCell ref="AF13:AH13"/>
    <mergeCell ref="V14:Y14"/>
    <mergeCell ref="AC14:AE14"/>
    <mergeCell ref="AF14:AH14"/>
    <mergeCell ref="V15:Y15"/>
    <mergeCell ref="AC15:AE15"/>
    <mergeCell ref="AF15:AH15"/>
    <mergeCell ref="V16:Y16"/>
    <mergeCell ref="AC16:AE16"/>
    <mergeCell ref="AF16:AH16"/>
    <mergeCell ref="V17:Y17"/>
    <mergeCell ref="AC17:AE17"/>
    <mergeCell ref="AF17:AH17"/>
    <mergeCell ref="W18:Z18"/>
    <mergeCell ref="AD18:AF18"/>
    <mergeCell ref="AG18:AI18"/>
    <mergeCell ref="W19:Z19"/>
    <mergeCell ref="AD19:AF19"/>
    <mergeCell ref="AG19:AI19"/>
    <mergeCell ref="W20:Z20"/>
    <mergeCell ref="AD20:AF20"/>
    <mergeCell ref="AG20:AI20"/>
    <mergeCell ref="W21:Z21"/>
    <mergeCell ref="AD21:AF21"/>
    <mergeCell ref="AG21:AI21"/>
    <mergeCell ref="W22:Z22"/>
    <mergeCell ref="AD22:AF22"/>
    <mergeCell ref="AG22:AI22"/>
    <mergeCell ref="W24:Z24"/>
    <mergeCell ref="AD24:AF24"/>
    <mergeCell ref="AG24:AI24"/>
    <mergeCell ref="AD28:AF28"/>
    <mergeCell ref="AG28:AI28"/>
    <mergeCell ref="W29:Z29"/>
    <mergeCell ref="AD29:AF29"/>
    <mergeCell ref="AG29:AI29"/>
    <mergeCell ref="W30:Z30"/>
    <mergeCell ref="AD30:AF30"/>
    <mergeCell ref="AG30:AI30"/>
    <mergeCell ref="W25:Z25"/>
    <mergeCell ref="AD25:AF25"/>
    <mergeCell ref="AG25:AI25"/>
    <mergeCell ref="W26:Z26"/>
    <mergeCell ref="AD26:AF26"/>
    <mergeCell ref="AG26:AI26"/>
    <mergeCell ref="W27:Z27"/>
    <mergeCell ref="AD27:AF27"/>
    <mergeCell ref="AG27:AI27"/>
    <mergeCell ref="AC34:AE34"/>
    <mergeCell ref="AF34:AH34"/>
    <mergeCell ref="V35:Y35"/>
    <mergeCell ref="AC35:AE35"/>
    <mergeCell ref="AF35:AH35"/>
    <mergeCell ref="V36:Y36"/>
    <mergeCell ref="AC36:AE36"/>
    <mergeCell ref="AF36:AH36"/>
    <mergeCell ref="V31:Y31"/>
    <mergeCell ref="AC31:AE31"/>
    <mergeCell ref="AF31:AH31"/>
    <mergeCell ref="V32:Y32"/>
    <mergeCell ref="AC32:AE32"/>
    <mergeCell ref="AF32:AH32"/>
    <mergeCell ref="V33:Y33"/>
    <mergeCell ref="AC33:AE33"/>
    <mergeCell ref="AF33:AH33"/>
    <mergeCell ref="AC40:AE40"/>
    <mergeCell ref="AF40:AH40"/>
    <mergeCell ref="V41:Y41"/>
    <mergeCell ref="AC41:AE41"/>
    <mergeCell ref="AF41:AH41"/>
    <mergeCell ref="V42:Y42"/>
    <mergeCell ref="AC42:AE42"/>
    <mergeCell ref="AF42:AH42"/>
    <mergeCell ref="V37:Y37"/>
    <mergeCell ref="AC37:AE37"/>
    <mergeCell ref="AF37:AH37"/>
    <mergeCell ref="V38:Y38"/>
    <mergeCell ref="AC38:AE38"/>
    <mergeCell ref="AF38:AH38"/>
    <mergeCell ref="V39:Y39"/>
    <mergeCell ref="AC39:AE39"/>
    <mergeCell ref="AF39:AH39"/>
    <mergeCell ref="AF47:AH47"/>
    <mergeCell ref="V48:Y48"/>
    <mergeCell ref="AC48:AE48"/>
    <mergeCell ref="AF48:AH48"/>
    <mergeCell ref="V49:Y49"/>
    <mergeCell ref="AC49:AE49"/>
    <mergeCell ref="AF49:AH49"/>
    <mergeCell ref="V43:Y43"/>
    <mergeCell ref="AC43:AE43"/>
    <mergeCell ref="AF43:AH43"/>
    <mergeCell ref="V45:Y45"/>
    <mergeCell ref="AC45:AE45"/>
    <mergeCell ref="AF45:AH45"/>
    <mergeCell ref="V46:Y46"/>
    <mergeCell ref="AC46:AE46"/>
    <mergeCell ref="AF46:AH46"/>
    <mergeCell ref="AC47:AE47"/>
    <mergeCell ref="AD68:AF68"/>
    <mergeCell ref="AG68:AI68"/>
    <mergeCell ref="AD57:AF57"/>
    <mergeCell ref="AG57:AI57"/>
    <mergeCell ref="W58:Z58"/>
    <mergeCell ref="AD58:AF58"/>
    <mergeCell ref="AG58:AI58"/>
    <mergeCell ref="W53:Z53"/>
    <mergeCell ref="AD53:AF53"/>
    <mergeCell ref="AG53:AI53"/>
    <mergeCell ref="W54:Z54"/>
    <mergeCell ref="AD54:AF54"/>
    <mergeCell ref="AG54:AI54"/>
    <mergeCell ref="W55:Z55"/>
    <mergeCell ref="AD55:AF55"/>
    <mergeCell ref="AG55:AI55"/>
    <mergeCell ref="W56:Z56"/>
    <mergeCell ref="AD56:AF56"/>
    <mergeCell ref="AG56:AI56"/>
    <mergeCell ref="AG63:AI63"/>
    <mergeCell ref="W64:Z64"/>
    <mergeCell ref="AD64:AF64"/>
    <mergeCell ref="AG64:AI64"/>
    <mergeCell ref="W65:Z65"/>
    <mergeCell ref="AD65:AF65"/>
    <mergeCell ref="AG65:AI65"/>
    <mergeCell ref="AC71:AE71"/>
    <mergeCell ref="W63:Z63"/>
    <mergeCell ref="AD63:AF63"/>
    <mergeCell ref="AF71:AH71"/>
    <mergeCell ref="W69:Z69"/>
    <mergeCell ref="AD69:AF69"/>
    <mergeCell ref="AG69:AI69"/>
    <mergeCell ref="W70:Z70"/>
    <mergeCell ref="AD70:AF70"/>
    <mergeCell ref="AG70:AI70"/>
    <mergeCell ref="W66:Z66"/>
    <mergeCell ref="AD66:AF66"/>
    <mergeCell ref="AG66:AI66"/>
    <mergeCell ref="W67:Z67"/>
    <mergeCell ref="AD67:AF67"/>
    <mergeCell ref="AG67:AI67"/>
    <mergeCell ref="W68:Z68"/>
    <mergeCell ref="V50:Y50"/>
    <mergeCell ref="AC50:AE50"/>
    <mergeCell ref="AF50:AH50"/>
    <mergeCell ref="W51:Z51"/>
    <mergeCell ref="AD51:AF51"/>
    <mergeCell ref="AG51:AI51"/>
    <mergeCell ref="W52:Z52"/>
    <mergeCell ref="AD52:AF52"/>
    <mergeCell ref="AG52:AI52"/>
    <mergeCell ref="W59:Z59"/>
    <mergeCell ref="AD59:AF59"/>
    <mergeCell ref="AG59:AI59"/>
    <mergeCell ref="W60:Z60"/>
    <mergeCell ref="AD60:AF60"/>
    <mergeCell ref="AG60:AI60"/>
    <mergeCell ref="W62:Z62"/>
    <mergeCell ref="AD62:AF62"/>
    <mergeCell ref="AG62:AI62"/>
    <mergeCell ref="I44:K44"/>
    <mergeCell ref="B44:E44"/>
    <mergeCell ref="B23:E23"/>
    <mergeCell ref="I23:K23"/>
    <mergeCell ref="L23:N23"/>
    <mergeCell ref="B61:E61"/>
    <mergeCell ref="I61:K61"/>
    <mergeCell ref="L61:N61"/>
    <mergeCell ref="V71:Y71"/>
    <mergeCell ref="V47:Y47"/>
    <mergeCell ref="W57:Z57"/>
    <mergeCell ref="V40:Y40"/>
    <mergeCell ref="V34:Y34"/>
    <mergeCell ref="W28:Z28"/>
    <mergeCell ref="L54:N54"/>
    <mergeCell ref="B55:E55"/>
    <mergeCell ref="B50:E50"/>
    <mergeCell ref="I50:K50"/>
    <mergeCell ref="L50:N50"/>
    <mergeCell ref="B51:E51"/>
    <mergeCell ref="I68:K68"/>
    <mergeCell ref="L68:N68"/>
    <mergeCell ref="B69:E69"/>
    <mergeCell ref="I69:K69"/>
  </mergeCells>
  <pageMargins left="0.7" right="0.7" top="0.75" bottom="0.75" header="0.3" footer="0.3"/>
  <pageSetup paperSize="9" fitToHeight="0" orientation="landscape" horizontalDpi="90" verticalDpi="90" r:id="rId1"/>
  <rowBreaks count="2" manualBreakCount="2">
    <brk id="29" max="13" man="1"/>
    <brk id="58" max="1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topLeftCell="A4" zoomScaleNormal="100" workbookViewId="0">
      <selection activeCell="P23" sqref="P23"/>
    </sheetView>
  </sheetViews>
  <sheetFormatPr defaultRowHeight="15"/>
  <cols>
    <col min="6" max="6" width="13.28515625" customWidth="1"/>
    <col min="7" max="7" width="12.85546875" customWidth="1"/>
    <col min="8" max="8" width="13.42578125" customWidth="1"/>
    <col min="9" max="9" width="3.140625" customWidth="1"/>
    <col min="10" max="10" width="2.42578125" customWidth="1"/>
    <col min="11" max="11" width="6.85546875" customWidth="1"/>
    <col min="12" max="12" width="3.140625" customWidth="1"/>
    <col min="13" max="13" width="2.7109375" customWidth="1"/>
    <col min="17" max="17" width="9.5703125" bestFit="1" customWidth="1"/>
  </cols>
  <sheetData>
    <row r="1" spans="1:17">
      <c r="A1" s="71" t="s">
        <v>0</v>
      </c>
      <c r="B1" s="72"/>
      <c r="C1" s="72"/>
      <c r="D1" s="72"/>
      <c r="E1" s="72"/>
      <c r="F1" s="1"/>
      <c r="G1" s="1"/>
      <c r="H1" s="1"/>
      <c r="I1" s="1"/>
      <c r="J1" s="1"/>
      <c r="K1" s="1"/>
      <c r="L1" s="1"/>
      <c r="M1" s="1"/>
      <c r="N1" s="1"/>
    </row>
    <row r="2" spans="1:17">
      <c r="A2" s="71" t="s">
        <v>1</v>
      </c>
      <c r="B2" s="72"/>
      <c r="C2" s="72"/>
      <c r="D2" s="72"/>
      <c r="E2" s="1"/>
      <c r="F2" s="1"/>
      <c r="G2" s="1"/>
      <c r="H2" s="1"/>
      <c r="I2" s="1"/>
      <c r="J2" s="72"/>
      <c r="K2" s="72"/>
      <c r="L2" s="72"/>
      <c r="M2" s="1"/>
      <c r="N2" s="1"/>
    </row>
    <row r="3" spans="1:17">
      <c r="A3" s="71" t="s">
        <v>2</v>
      </c>
      <c r="B3" s="72"/>
      <c r="C3" s="7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>
      <c r="A5" s="1"/>
      <c r="B5" s="1"/>
      <c r="C5" s="63" t="s">
        <v>179</v>
      </c>
      <c r="D5" s="72"/>
      <c r="E5" s="72"/>
      <c r="F5" s="72"/>
      <c r="G5" s="72"/>
      <c r="H5" s="72"/>
      <c r="I5" s="72"/>
      <c r="J5" s="72"/>
      <c r="K5" s="1"/>
      <c r="L5" s="1"/>
      <c r="M5" s="1"/>
      <c r="N5" s="1"/>
    </row>
    <row r="6" spans="1:17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ht="27" thickTop="1" thickBot="1">
      <c r="A7" s="68" t="s">
        <v>4</v>
      </c>
      <c r="B7" s="95"/>
      <c r="C7" s="95"/>
      <c r="D7" s="95"/>
      <c r="E7" s="95"/>
      <c r="F7" s="46" t="s">
        <v>5</v>
      </c>
      <c r="G7" s="46" t="s">
        <v>251</v>
      </c>
      <c r="H7" s="46" t="s">
        <v>250</v>
      </c>
      <c r="I7" s="68" t="s">
        <v>6</v>
      </c>
      <c r="J7" s="95"/>
      <c r="K7" s="95"/>
      <c r="L7" s="68" t="s">
        <v>7</v>
      </c>
      <c r="M7" s="95"/>
      <c r="N7" s="95"/>
    </row>
    <row r="8" spans="1:17" ht="16.5" thickTop="1" thickBot="1">
      <c r="A8" s="46" t="s">
        <v>8</v>
      </c>
      <c r="B8" s="68" t="s">
        <v>9</v>
      </c>
      <c r="C8" s="95"/>
      <c r="D8" s="95"/>
      <c r="E8" s="95"/>
      <c r="F8" s="46" t="s">
        <v>10</v>
      </c>
      <c r="G8" s="46" t="s">
        <v>11</v>
      </c>
      <c r="H8" s="46" t="s">
        <v>12</v>
      </c>
      <c r="I8" s="68" t="s">
        <v>13</v>
      </c>
      <c r="J8" s="95"/>
      <c r="K8" s="95"/>
      <c r="L8" s="68" t="s">
        <v>14</v>
      </c>
      <c r="M8" s="95"/>
      <c r="N8" s="95"/>
    </row>
    <row r="9" spans="1:17" ht="15.75" thickTop="1">
      <c r="A9" s="11"/>
      <c r="B9" s="61" t="s">
        <v>15</v>
      </c>
      <c r="C9" s="72"/>
      <c r="D9" s="72"/>
      <c r="E9" s="72"/>
      <c r="F9" s="12">
        <f>F10+F16</f>
        <v>1825705.34</v>
      </c>
      <c r="G9" s="12">
        <f>G10+G20</f>
        <v>2137556</v>
      </c>
      <c r="H9" s="12">
        <f>H10+H16</f>
        <v>2133488.69</v>
      </c>
      <c r="I9" s="62">
        <f>H9/F9*100</f>
        <v>116.85832556090348</v>
      </c>
      <c r="J9" s="72"/>
      <c r="K9" s="72"/>
      <c r="L9" s="62">
        <f>H9/G9*100</f>
        <v>99.80972147630284</v>
      </c>
      <c r="M9" s="72"/>
      <c r="N9" s="72"/>
    </row>
    <row r="10" spans="1:17">
      <c r="A10" s="38">
        <v>6</v>
      </c>
      <c r="B10" s="96" t="s">
        <v>180</v>
      </c>
      <c r="C10" s="97"/>
      <c r="D10" s="97"/>
      <c r="E10" s="97"/>
      <c r="F10" s="37">
        <f>F11+F14+F18+F21</f>
        <v>1798386.51</v>
      </c>
      <c r="G10" s="37">
        <f>G11+G14+G19+G21</f>
        <v>2137290</v>
      </c>
      <c r="H10" s="37">
        <f>H11+H14+H18+H21</f>
        <v>2133488.69</v>
      </c>
      <c r="I10" s="98">
        <f>H10/F10*100</f>
        <v>118.63349052812902</v>
      </c>
      <c r="J10" s="97"/>
      <c r="K10" s="97"/>
      <c r="L10" s="58">
        <f>H10/G10*100</f>
        <v>99.822143462047734</v>
      </c>
      <c r="M10" s="93"/>
      <c r="N10" s="93"/>
    </row>
    <row r="11" spans="1:17">
      <c r="A11" s="13" t="s">
        <v>181</v>
      </c>
      <c r="B11" s="57" t="s">
        <v>182</v>
      </c>
      <c r="C11" s="93"/>
      <c r="D11" s="93"/>
      <c r="E11" s="93"/>
      <c r="F11" s="14">
        <f>F12+F13</f>
        <v>250228.43</v>
      </c>
      <c r="G11" s="14">
        <f>G12+G13</f>
        <v>318937</v>
      </c>
      <c r="H11" s="14">
        <f>H12+H13</f>
        <v>308909.96999999997</v>
      </c>
      <c r="I11" s="58">
        <f t="shared" ref="I11:I24" si="0">H11/F11*100</f>
        <v>123.45118818033585</v>
      </c>
      <c r="J11" s="93"/>
      <c r="K11" s="93"/>
      <c r="L11" s="58">
        <f t="shared" ref="L11:L24" si="1">H11/G11*100</f>
        <v>96.856109513791111</v>
      </c>
      <c r="M11" s="93"/>
      <c r="N11" s="93"/>
    </row>
    <row r="12" spans="1:17">
      <c r="A12" s="13" t="s">
        <v>183</v>
      </c>
      <c r="B12" s="57" t="s">
        <v>182</v>
      </c>
      <c r="C12" s="93"/>
      <c r="D12" s="93"/>
      <c r="E12" s="93"/>
      <c r="F12" s="14">
        <v>159292.18</v>
      </c>
      <c r="G12" s="14">
        <v>225851</v>
      </c>
      <c r="H12" s="14">
        <v>215287.63</v>
      </c>
      <c r="I12" s="58">
        <f t="shared" si="0"/>
        <v>135.1526672558565</v>
      </c>
      <c r="J12" s="93"/>
      <c r="K12" s="93"/>
      <c r="L12" s="58">
        <f t="shared" si="1"/>
        <v>95.322858875984608</v>
      </c>
      <c r="M12" s="93"/>
      <c r="N12" s="93"/>
    </row>
    <row r="13" spans="1:17" ht="21" customHeight="1">
      <c r="A13" s="13" t="s">
        <v>184</v>
      </c>
      <c r="B13" s="57" t="s">
        <v>185</v>
      </c>
      <c r="C13" s="93"/>
      <c r="D13" s="93"/>
      <c r="E13" s="93"/>
      <c r="F13" s="14">
        <v>90936.25</v>
      </c>
      <c r="G13" s="14">
        <v>93086</v>
      </c>
      <c r="H13" s="14">
        <v>93622.34</v>
      </c>
      <c r="I13" s="58">
        <f t="shared" si="0"/>
        <v>102.95381654730649</v>
      </c>
      <c r="J13" s="93"/>
      <c r="K13" s="93"/>
      <c r="L13" s="58">
        <f t="shared" si="1"/>
        <v>100.57617686870206</v>
      </c>
      <c r="M13" s="93"/>
      <c r="N13" s="93"/>
    </row>
    <row r="14" spans="1:17">
      <c r="A14" s="13" t="s">
        <v>186</v>
      </c>
      <c r="B14" s="57" t="s">
        <v>187</v>
      </c>
      <c r="C14" s="93"/>
      <c r="D14" s="93"/>
      <c r="E14" s="93"/>
      <c r="F14" s="14">
        <v>21489.64</v>
      </c>
      <c r="G14" s="14">
        <v>22502</v>
      </c>
      <c r="H14" s="14">
        <v>22172.240000000002</v>
      </c>
      <c r="I14" s="58">
        <f t="shared" si="0"/>
        <v>103.17641430940678</v>
      </c>
      <c r="J14" s="93"/>
      <c r="K14" s="93"/>
      <c r="L14" s="58">
        <f t="shared" si="1"/>
        <v>98.534530263976535</v>
      </c>
      <c r="M14" s="93"/>
      <c r="N14" s="93"/>
    </row>
    <row r="15" spans="1:17">
      <c r="A15" s="13" t="s">
        <v>188</v>
      </c>
      <c r="B15" s="57" t="s">
        <v>189</v>
      </c>
      <c r="C15" s="57"/>
      <c r="D15" s="57"/>
      <c r="E15" s="57"/>
      <c r="F15" s="14">
        <v>21489.64</v>
      </c>
      <c r="G15" s="14">
        <v>22502</v>
      </c>
      <c r="H15" s="14">
        <v>22172.240000000002</v>
      </c>
      <c r="I15" s="58">
        <f t="shared" si="0"/>
        <v>103.17641430940678</v>
      </c>
      <c r="J15" s="93"/>
      <c r="K15" s="93"/>
      <c r="L15" s="58">
        <f t="shared" si="1"/>
        <v>98.534530263976535</v>
      </c>
      <c r="M15" s="93"/>
      <c r="N15" s="93"/>
      <c r="Q15" s="7"/>
    </row>
    <row r="16" spans="1:17">
      <c r="A16" s="31" t="s">
        <v>190</v>
      </c>
      <c r="B16" s="57" t="s">
        <v>191</v>
      </c>
      <c r="C16" s="57"/>
      <c r="D16" s="57"/>
      <c r="E16" s="57"/>
      <c r="F16" s="32">
        <v>27318.83</v>
      </c>
      <c r="G16" s="32">
        <v>0</v>
      </c>
      <c r="H16" s="32">
        <v>0</v>
      </c>
      <c r="I16" s="58">
        <f t="shared" si="0"/>
        <v>0</v>
      </c>
      <c r="J16" s="93"/>
      <c r="K16" s="93"/>
      <c r="L16" s="58" t="e">
        <f t="shared" si="1"/>
        <v>#DIV/0!</v>
      </c>
      <c r="M16" s="93"/>
      <c r="N16" s="93"/>
    </row>
    <row r="17" spans="1:14">
      <c r="A17" s="13" t="s">
        <v>192</v>
      </c>
      <c r="B17" s="57" t="s">
        <v>193</v>
      </c>
      <c r="C17" s="57"/>
      <c r="D17" s="57"/>
      <c r="E17" s="57"/>
      <c r="F17" s="14">
        <v>27318.83</v>
      </c>
      <c r="G17" s="14">
        <v>0</v>
      </c>
      <c r="H17" s="14">
        <v>0</v>
      </c>
      <c r="I17" s="58">
        <f t="shared" si="0"/>
        <v>0</v>
      </c>
      <c r="J17" s="93"/>
      <c r="K17" s="93"/>
      <c r="L17" s="58" t="e">
        <f t="shared" si="1"/>
        <v>#DIV/0!</v>
      </c>
      <c r="M17" s="93"/>
      <c r="N17" s="93"/>
    </row>
    <row r="18" spans="1:14">
      <c r="A18" s="13" t="s">
        <v>194</v>
      </c>
      <c r="B18" s="57" t="s">
        <v>195</v>
      </c>
      <c r="C18" s="93"/>
      <c r="D18" s="93"/>
      <c r="E18" s="93"/>
      <c r="F18" s="14">
        <v>71655.149999999994</v>
      </c>
      <c r="G18" s="14">
        <f>G19+G20</f>
        <v>67561</v>
      </c>
      <c r="H18" s="14">
        <v>69159.259999999995</v>
      </c>
      <c r="I18" s="58">
        <f t="shared" si="0"/>
        <v>96.516803049048121</v>
      </c>
      <c r="J18" s="93"/>
      <c r="K18" s="93"/>
      <c r="L18" s="58">
        <f t="shared" si="1"/>
        <v>102.36565474164088</v>
      </c>
      <c r="M18" s="93"/>
      <c r="N18" s="93"/>
    </row>
    <row r="19" spans="1:14">
      <c r="A19" s="13" t="s">
        <v>196</v>
      </c>
      <c r="B19" s="57" t="s">
        <v>197</v>
      </c>
      <c r="C19" s="57"/>
      <c r="D19" s="57"/>
      <c r="E19" s="57"/>
      <c r="F19" s="14">
        <v>71655.149999999994</v>
      </c>
      <c r="G19" s="14">
        <v>67295</v>
      </c>
      <c r="H19" s="14">
        <v>69159.259999999995</v>
      </c>
      <c r="I19" s="58">
        <f t="shared" si="0"/>
        <v>96.516803049048121</v>
      </c>
      <c r="J19" s="93"/>
      <c r="K19" s="93"/>
      <c r="L19" s="58">
        <f t="shared" si="1"/>
        <v>102.77028010996358</v>
      </c>
      <c r="M19" s="93"/>
      <c r="N19" s="93"/>
    </row>
    <row r="20" spans="1:14" s="36" customFormat="1">
      <c r="A20" s="31" t="s">
        <v>192</v>
      </c>
      <c r="B20" s="57" t="s">
        <v>193</v>
      </c>
      <c r="C20" s="57"/>
      <c r="D20" s="57"/>
      <c r="E20" s="57"/>
      <c r="F20" s="32">
        <v>0</v>
      </c>
      <c r="G20" s="32">
        <v>266</v>
      </c>
      <c r="H20" s="32">
        <v>0</v>
      </c>
      <c r="I20" s="58" t="e">
        <f t="shared" si="0"/>
        <v>#DIV/0!</v>
      </c>
      <c r="J20" s="93"/>
      <c r="K20" s="93"/>
      <c r="L20" s="58">
        <f t="shared" si="1"/>
        <v>0</v>
      </c>
      <c r="M20" s="93"/>
      <c r="N20" s="93"/>
    </row>
    <row r="21" spans="1:14">
      <c r="A21" s="13" t="s">
        <v>198</v>
      </c>
      <c r="B21" s="57" t="s">
        <v>199</v>
      </c>
      <c r="C21" s="93"/>
      <c r="D21" s="93"/>
      <c r="E21" s="93"/>
      <c r="F21" s="14">
        <f>F22+F23</f>
        <v>1455013.29</v>
      </c>
      <c r="G21" s="14">
        <f>G22+G23</f>
        <v>1728556</v>
      </c>
      <c r="H21" s="14">
        <f>H22+H23</f>
        <v>1733247.22</v>
      </c>
      <c r="I21" s="58">
        <f t="shared" si="0"/>
        <v>119.12243220816217</v>
      </c>
      <c r="J21" s="93"/>
      <c r="K21" s="93"/>
      <c r="L21" s="58">
        <f t="shared" si="1"/>
        <v>100.27139531493339</v>
      </c>
      <c r="M21" s="93"/>
      <c r="N21" s="93"/>
    </row>
    <row r="22" spans="1:14">
      <c r="A22" s="13" t="s">
        <v>200</v>
      </c>
      <c r="B22" s="57" t="s">
        <v>201</v>
      </c>
      <c r="C22" s="93"/>
      <c r="D22" s="93"/>
      <c r="E22" s="93"/>
      <c r="F22" s="14">
        <v>1451993.29</v>
      </c>
      <c r="G22" s="14">
        <v>1725201</v>
      </c>
      <c r="H22" s="14">
        <v>1729893.16</v>
      </c>
      <c r="I22" s="58">
        <f t="shared" si="0"/>
        <v>119.13919795042578</v>
      </c>
      <c r="J22" s="93"/>
      <c r="K22" s="93"/>
      <c r="L22" s="58">
        <f t="shared" si="1"/>
        <v>100.2719775840612</v>
      </c>
      <c r="M22" s="93"/>
      <c r="N22" s="93"/>
    </row>
    <row r="23" spans="1:14">
      <c r="A23" s="13" t="s">
        <v>202</v>
      </c>
      <c r="B23" s="57" t="s">
        <v>203</v>
      </c>
      <c r="C23" s="93"/>
      <c r="D23" s="93"/>
      <c r="E23" s="93"/>
      <c r="F23" s="14">
        <v>3020</v>
      </c>
      <c r="G23" s="14">
        <v>3355</v>
      </c>
      <c r="H23" s="14">
        <v>3354.06</v>
      </c>
      <c r="I23" s="58">
        <f t="shared" si="0"/>
        <v>111.0615894039735</v>
      </c>
      <c r="J23" s="93"/>
      <c r="K23" s="93"/>
      <c r="L23" s="58">
        <f t="shared" si="1"/>
        <v>99.971982116244405</v>
      </c>
      <c r="M23" s="93"/>
      <c r="N23" s="93"/>
    </row>
    <row r="24" spans="1:14">
      <c r="A24" s="13" t="s">
        <v>204</v>
      </c>
      <c r="B24" s="57" t="s">
        <v>205</v>
      </c>
      <c r="C24" s="93"/>
      <c r="D24" s="93"/>
      <c r="E24" s="93"/>
      <c r="F24" s="14">
        <v>0</v>
      </c>
      <c r="G24" s="14">
        <v>0</v>
      </c>
      <c r="H24" s="14">
        <v>0</v>
      </c>
      <c r="I24" s="58" t="e">
        <f t="shared" si="0"/>
        <v>#DIV/0!</v>
      </c>
      <c r="J24" s="93"/>
      <c r="K24" s="93"/>
      <c r="L24" s="58" t="e">
        <f t="shared" si="1"/>
        <v>#DIV/0!</v>
      </c>
      <c r="M24" s="93"/>
      <c r="N24" s="93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63" t="s">
        <v>206</v>
      </c>
      <c r="D26" s="72"/>
      <c r="E26" s="72"/>
      <c r="F26" s="72"/>
      <c r="G26" s="72"/>
      <c r="H26" s="72"/>
      <c r="I26" s="72"/>
      <c r="J26" s="72"/>
      <c r="K26" s="1"/>
      <c r="L26" s="1"/>
      <c r="M26" s="1"/>
      <c r="N26" s="1"/>
    </row>
    <row r="27" spans="1:14" ht="15.75" thickBo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7" thickTop="1" thickBot="1">
      <c r="A28" s="68" t="s">
        <v>4</v>
      </c>
      <c r="B28" s="94"/>
      <c r="C28" s="94"/>
      <c r="D28" s="94"/>
      <c r="E28" s="94"/>
      <c r="F28" s="10" t="s">
        <v>5</v>
      </c>
      <c r="G28" s="10" t="s">
        <v>251</v>
      </c>
      <c r="H28" s="10" t="s">
        <v>250</v>
      </c>
      <c r="I28" s="68" t="s">
        <v>6</v>
      </c>
      <c r="J28" s="94"/>
      <c r="K28" s="94"/>
      <c r="L28" s="68" t="s">
        <v>7</v>
      </c>
      <c r="M28" s="94"/>
      <c r="N28" s="94"/>
    </row>
    <row r="29" spans="1:14" ht="16.5" thickTop="1" thickBot="1">
      <c r="A29" s="10" t="s">
        <v>8</v>
      </c>
      <c r="B29" s="68" t="s">
        <v>9</v>
      </c>
      <c r="C29" s="94"/>
      <c r="D29" s="94"/>
      <c r="E29" s="94"/>
      <c r="F29" s="10" t="s">
        <v>10</v>
      </c>
      <c r="G29" s="10" t="s">
        <v>11</v>
      </c>
      <c r="H29" s="10" t="s">
        <v>12</v>
      </c>
      <c r="I29" s="68" t="s">
        <v>13</v>
      </c>
      <c r="J29" s="94"/>
      <c r="K29" s="94"/>
      <c r="L29" s="68" t="s">
        <v>14</v>
      </c>
      <c r="M29" s="94"/>
      <c r="N29" s="94"/>
    </row>
    <row r="30" spans="1:14" ht="15.75" thickTop="1">
      <c r="A30" s="11"/>
      <c r="B30" s="61" t="s">
        <v>19</v>
      </c>
      <c r="C30" s="72"/>
      <c r="D30" s="72"/>
      <c r="E30" s="72"/>
      <c r="F30" s="12">
        <f>F31+F34+F36+F39</f>
        <v>1775349.4300000002</v>
      </c>
      <c r="G30" s="12">
        <f>G31+G34+G36+G39</f>
        <v>2137556</v>
      </c>
      <c r="H30" s="12">
        <f>H31+H34+H36+H39</f>
        <v>2105330.1800000002</v>
      </c>
      <c r="I30" s="62">
        <f>H30/F30*100</f>
        <v>118.58680575350171</v>
      </c>
      <c r="J30" s="72"/>
      <c r="K30" s="72"/>
      <c r="L30" s="62">
        <f>H30/G30*100</f>
        <v>98.492398795633889</v>
      </c>
      <c r="M30" s="72"/>
      <c r="N30" s="72"/>
    </row>
    <row r="31" spans="1:14">
      <c r="A31" s="13" t="s">
        <v>181</v>
      </c>
      <c r="B31" s="57" t="s">
        <v>182</v>
      </c>
      <c r="C31" s="93"/>
      <c r="D31" s="93"/>
      <c r="E31" s="93"/>
      <c r="F31" s="14">
        <f>F32+F33</f>
        <v>250228.43</v>
      </c>
      <c r="G31" s="14">
        <f>G32+G33</f>
        <v>318937</v>
      </c>
      <c r="H31" s="14">
        <f>H32+H33</f>
        <v>308909.96999999997</v>
      </c>
      <c r="I31" s="58">
        <f>H31/F31*100</f>
        <v>123.45118818033585</v>
      </c>
      <c r="J31" s="93"/>
      <c r="K31" s="93"/>
      <c r="L31" s="58">
        <f>H31/G31*100</f>
        <v>96.856109513791111</v>
      </c>
      <c r="M31" s="93"/>
      <c r="N31" s="93"/>
    </row>
    <row r="32" spans="1:14">
      <c r="A32" s="13" t="s">
        <v>183</v>
      </c>
      <c r="B32" s="57" t="s">
        <v>182</v>
      </c>
      <c r="C32" s="93"/>
      <c r="D32" s="93"/>
      <c r="E32" s="93"/>
      <c r="F32" s="14">
        <v>159292.18</v>
      </c>
      <c r="G32" s="14">
        <v>225851</v>
      </c>
      <c r="H32" s="14">
        <v>215287.63</v>
      </c>
      <c r="I32" s="58">
        <f t="shared" ref="I32:I42" si="2">H32/F32*100</f>
        <v>135.1526672558565</v>
      </c>
      <c r="J32" s="93"/>
      <c r="K32" s="93"/>
      <c r="L32" s="58">
        <f t="shared" ref="L32:L42" si="3">H32/G32*100</f>
        <v>95.322858875984608</v>
      </c>
      <c r="M32" s="93"/>
      <c r="N32" s="93"/>
    </row>
    <row r="33" spans="1:14" ht="26.25" customHeight="1">
      <c r="A33" s="13" t="s">
        <v>184</v>
      </c>
      <c r="B33" s="57" t="s">
        <v>185</v>
      </c>
      <c r="C33" s="93"/>
      <c r="D33" s="93"/>
      <c r="E33" s="93"/>
      <c r="F33" s="14">
        <v>90936.25</v>
      </c>
      <c r="G33" s="14">
        <v>93086</v>
      </c>
      <c r="H33" s="14">
        <v>93622.34</v>
      </c>
      <c r="I33" s="58">
        <f t="shared" si="2"/>
        <v>102.95381654730649</v>
      </c>
      <c r="J33" s="93"/>
      <c r="K33" s="93"/>
      <c r="L33" s="58">
        <f t="shared" si="3"/>
        <v>100.57617686870206</v>
      </c>
      <c r="M33" s="93"/>
      <c r="N33" s="93"/>
    </row>
    <row r="34" spans="1:14">
      <c r="A34" s="13" t="s">
        <v>186</v>
      </c>
      <c r="B34" s="57" t="s">
        <v>187</v>
      </c>
      <c r="C34" s="93"/>
      <c r="D34" s="93"/>
      <c r="E34" s="93"/>
      <c r="F34" s="14">
        <v>3831.32</v>
      </c>
      <c r="G34" s="14">
        <v>22502</v>
      </c>
      <c r="H34" s="14">
        <v>16803.88</v>
      </c>
      <c r="I34" s="58">
        <f t="shared" si="2"/>
        <v>438.59244333545621</v>
      </c>
      <c r="J34" s="93"/>
      <c r="K34" s="93"/>
      <c r="L34" s="58">
        <f t="shared" si="3"/>
        <v>74.677273131277218</v>
      </c>
      <c r="M34" s="93"/>
      <c r="N34" s="93"/>
    </row>
    <row r="35" spans="1:14">
      <c r="A35" s="13" t="s">
        <v>188</v>
      </c>
      <c r="B35" s="57" t="s">
        <v>189</v>
      </c>
      <c r="C35" s="93"/>
      <c r="D35" s="93"/>
      <c r="E35" s="93"/>
      <c r="F35" s="14">
        <v>3831.32</v>
      </c>
      <c r="G35" s="14">
        <v>22502</v>
      </c>
      <c r="H35" s="14">
        <v>16803.88</v>
      </c>
      <c r="I35" s="58">
        <f t="shared" si="2"/>
        <v>438.59244333545621</v>
      </c>
      <c r="J35" s="93"/>
      <c r="K35" s="93"/>
      <c r="L35" s="58">
        <f t="shared" si="3"/>
        <v>74.677273131277218</v>
      </c>
      <c r="M35" s="93"/>
      <c r="N35" s="93"/>
    </row>
    <row r="36" spans="1:14">
      <c r="A36" s="13" t="s">
        <v>194</v>
      </c>
      <c r="B36" s="57" t="s">
        <v>195</v>
      </c>
      <c r="C36" s="93"/>
      <c r="D36" s="93"/>
      <c r="E36" s="93"/>
      <c r="F36" s="14">
        <v>61987.64</v>
      </c>
      <c r="G36" s="14">
        <v>67561</v>
      </c>
      <c r="H36" s="14">
        <v>54981.04</v>
      </c>
      <c r="I36" s="58">
        <f t="shared" si="2"/>
        <v>88.696778906246479</v>
      </c>
      <c r="J36" s="93"/>
      <c r="K36" s="93"/>
      <c r="L36" s="58">
        <f t="shared" si="3"/>
        <v>81.37984932135403</v>
      </c>
      <c r="M36" s="93"/>
      <c r="N36" s="93"/>
    </row>
    <row r="37" spans="1:14">
      <c r="A37" s="13" t="s">
        <v>196</v>
      </c>
      <c r="B37" s="57" t="s">
        <v>197</v>
      </c>
      <c r="C37" s="93"/>
      <c r="D37" s="93"/>
      <c r="E37" s="93"/>
      <c r="F37" s="14">
        <v>61987.64</v>
      </c>
      <c r="G37" s="14">
        <v>67295</v>
      </c>
      <c r="H37" s="14">
        <v>54981.04</v>
      </c>
      <c r="I37" s="58">
        <f t="shared" si="2"/>
        <v>88.696778906246479</v>
      </c>
      <c r="J37" s="93"/>
      <c r="K37" s="93"/>
      <c r="L37" s="58">
        <f t="shared" si="3"/>
        <v>81.701523144364359</v>
      </c>
      <c r="M37" s="93"/>
      <c r="N37" s="93"/>
    </row>
    <row r="38" spans="1:14" s="36" customFormat="1">
      <c r="A38" s="31" t="s">
        <v>192</v>
      </c>
      <c r="B38" s="57" t="s">
        <v>193</v>
      </c>
      <c r="C38" s="57"/>
      <c r="D38" s="57"/>
      <c r="E38" s="57"/>
      <c r="F38" s="32">
        <v>0</v>
      </c>
      <c r="G38" s="32">
        <v>266</v>
      </c>
      <c r="H38" s="32">
        <v>0</v>
      </c>
      <c r="I38" s="58" t="e">
        <f t="shared" si="2"/>
        <v>#DIV/0!</v>
      </c>
      <c r="J38" s="58"/>
      <c r="K38" s="58"/>
      <c r="L38" s="58">
        <f t="shared" si="3"/>
        <v>0</v>
      </c>
      <c r="M38" s="58"/>
      <c r="N38" s="58"/>
    </row>
    <row r="39" spans="1:14">
      <c r="A39" s="13" t="s">
        <v>198</v>
      </c>
      <c r="B39" s="57" t="s">
        <v>199</v>
      </c>
      <c r="C39" s="93"/>
      <c r="D39" s="93"/>
      <c r="E39" s="93"/>
      <c r="F39" s="14">
        <f>F40+F41</f>
        <v>1459302.04</v>
      </c>
      <c r="G39" s="14">
        <f>G40+G41</f>
        <v>1728556</v>
      </c>
      <c r="H39" s="14">
        <f>H40+H41</f>
        <v>1724635.29</v>
      </c>
      <c r="I39" s="58">
        <f t="shared" si="2"/>
        <v>118.18220236298717</v>
      </c>
      <c r="J39" s="93"/>
      <c r="K39" s="93"/>
      <c r="L39" s="58">
        <f t="shared" si="3"/>
        <v>99.773180041606992</v>
      </c>
      <c r="M39" s="93"/>
      <c r="N39" s="93"/>
    </row>
    <row r="40" spans="1:14">
      <c r="A40" s="13" t="s">
        <v>200</v>
      </c>
      <c r="B40" s="57" t="s">
        <v>201</v>
      </c>
      <c r="C40" s="93"/>
      <c r="D40" s="93"/>
      <c r="E40" s="93"/>
      <c r="F40" s="14">
        <v>1456282.04</v>
      </c>
      <c r="G40" s="14">
        <v>1725201</v>
      </c>
      <c r="H40" s="14">
        <v>1721281.23</v>
      </c>
      <c r="I40" s="58">
        <f t="shared" si="2"/>
        <v>118.19696890583091</v>
      </c>
      <c r="J40" s="93"/>
      <c r="K40" s="93"/>
      <c r="L40" s="58">
        <f t="shared" si="3"/>
        <v>99.772793431026301</v>
      </c>
      <c r="M40" s="93"/>
      <c r="N40" s="93"/>
    </row>
    <row r="41" spans="1:14">
      <c r="A41" s="13" t="s">
        <v>202</v>
      </c>
      <c r="B41" s="57" t="s">
        <v>203</v>
      </c>
      <c r="C41" s="93"/>
      <c r="D41" s="93"/>
      <c r="E41" s="93"/>
      <c r="F41" s="14">
        <v>3020</v>
      </c>
      <c r="G41" s="14">
        <v>3355</v>
      </c>
      <c r="H41" s="14">
        <v>3354.06</v>
      </c>
      <c r="I41" s="58">
        <f t="shared" si="2"/>
        <v>111.0615894039735</v>
      </c>
      <c r="J41" s="93"/>
      <c r="K41" s="93"/>
      <c r="L41" s="58">
        <f t="shared" si="3"/>
        <v>99.971982116244405</v>
      </c>
      <c r="M41" s="93"/>
      <c r="N41" s="93"/>
    </row>
    <row r="42" spans="1:14">
      <c r="A42" s="13" t="s">
        <v>204</v>
      </c>
      <c r="B42" s="57" t="s">
        <v>205</v>
      </c>
      <c r="C42" s="93"/>
      <c r="D42" s="93"/>
      <c r="E42" s="93"/>
      <c r="F42" s="14">
        <v>0</v>
      </c>
      <c r="G42" s="14">
        <v>0</v>
      </c>
      <c r="H42" s="14">
        <v>0</v>
      </c>
      <c r="I42" s="58" t="e">
        <f t="shared" si="2"/>
        <v>#DIV/0!</v>
      </c>
      <c r="J42" s="93"/>
      <c r="K42" s="93"/>
      <c r="L42" s="58" t="e">
        <f t="shared" si="3"/>
        <v>#DIV/0!</v>
      </c>
      <c r="M42" s="93"/>
      <c r="N42" s="93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F44" s="7"/>
      <c r="H44" s="7"/>
    </row>
    <row r="45" spans="1:14">
      <c r="F45" s="7"/>
    </row>
  </sheetData>
  <mergeCells count="105">
    <mergeCell ref="L16:N16"/>
    <mergeCell ref="I16:K16"/>
    <mergeCell ref="L15:N15"/>
    <mergeCell ref="I15:K15"/>
    <mergeCell ref="B16:E16"/>
    <mergeCell ref="B15:E15"/>
    <mergeCell ref="A1:E1"/>
    <mergeCell ref="A2:D2"/>
    <mergeCell ref="J2:L2"/>
    <mergeCell ref="A3:C3"/>
    <mergeCell ref="C5:J5"/>
    <mergeCell ref="A7:E7"/>
    <mergeCell ref="I7:K7"/>
    <mergeCell ref="L7:N7"/>
    <mergeCell ref="B10:E10"/>
    <mergeCell ref="I10:K10"/>
    <mergeCell ref="L10:N10"/>
    <mergeCell ref="B11:E11"/>
    <mergeCell ref="I11:K11"/>
    <mergeCell ref="L11:N11"/>
    <mergeCell ref="B8:E8"/>
    <mergeCell ref="I8:K8"/>
    <mergeCell ref="L8:N8"/>
    <mergeCell ref="B9:E9"/>
    <mergeCell ref="I9:K9"/>
    <mergeCell ref="L9:N9"/>
    <mergeCell ref="B14:E14"/>
    <mergeCell ref="I14:K14"/>
    <mergeCell ref="L14:N14"/>
    <mergeCell ref="B12:E12"/>
    <mergeCell ref="I12:K12"/>
    <mergeCell ref="L12:N12"/>
    <mergeCell ref="B13:E13"/>
    <mergeCell ref="I13:K13"/>
    <mergeCell ref="L13:N13"/>
    <mergeCell ref="B18:E18"/>
    <mergeCell ref="I18:K18"/>
    <mergeCell ref="L18:N18"/>
    <mergeCell ref="B19:E19"/>
    <mergeCell ref="I19:K19"/>
    <mergeCell ref="L19:N19"/>
    <mergeCell ref="B20:E20"/>
    <mergeCell ref="I20:K20"/>
    <mergeCell ref="L20:N20"/>
    <mergeCell ref="B23:E23"/>
    <mergeCell ref="I23:K23"/>
    <mergeCell ref="L23:N23"/>
    <mergeCell ref="B24:E24"/>
    <mergeCell ref="I24:K24"/>
    <mergeCell ref="L24:N24"/>
    <mergeCell ref="B21:E21"/>
    <mergeCell ref="I21:K21"/>
    <mergeCell ref="L21:N21"/>
    <mergeCell ref="B22:E22"/>
    <mergeCell ref="I22:K22"/>
    <mergeCell ref="L22:N22"/>
    <mergeCell ref="B30:E30"/>
    <mergeCell ref="I30:K30"/>
    <mergeCell ref="L30:N30"/>
    <mergeCell ref="B31:E31"/>
    <mergeCell ref="I31:K31"/>
    <mergeCell ref="L31:N31"/>
    <mergeCell ref="C26:J26"/>
    <mergeCell ref="A28:E28"/>
    <mergeCell ref="I28:K28"/>
    <mergeCell ref="L28:N28"/>
    <mergeCell ref="B29:E29"/>
    <mergeCell ref="I29:K29"/>
    <mergeCell ref="L29:N29"/>
    <mergeCell ref="B41:E41"/>
    <mergeCell ref="I41:K41"/>
    <mergeCell ref="L41:N41"/>
    <mergeCell ref="B42:E42"/>
    <mergeCell ref="I42:K42"/>
    <mergeCell ref="L42:N42"/>
    <mergeCell ref="B39:E39"/>
    <mergeCell ref="I39:K39"/>
    <mergeCell ref="L39:N39"/>
    <mergeCell ref="B40:E40"/>
    <mergeCell ref="I40:K40"/>
    <mergeCell ref="L40:N40"/>
    <mergeCell ref="L17:N17"/>
    <mergeCell ref="I17:K17"/>
    <mergeCell ref="B17:E17"/>
    <mergeCell ref="B38:E38"/>
    <mergeCell ref="I38:K38"/>
    <mergeCell ref="L38:N38"/>
    <mergeCell ref="B36:E36"/>
    <mergeCell ref="I36:K36"/>
    <mergeCell ref="L36:N36"/>
    <mergeCell ref="B37:E37"/>
    <mergeCell ref="I37:K37"/>
    <mergeCell ref="L37:N37"/>
    <mergeCell ref="B34:E34"/>
    <mergeCell ref="I34:K34"/>
    <mergeCell ref="L34:N34"/>
    <mergeCell ref="B35:E35"/>
    <mergeCell ref="I35:K35"/>
    <mergeCell ref="L35:N35"/>
    <mergeCell ref="B32:E32"/>
    <mergeCell ref="I32:K32"/>
    <mergeCell ref="L32:N32"/>
    <mergeCell ref="B33:E33"/>
    <mergeCell ref="I33:K33"/>
    <mergeCell ref="L33:N33"/>
  </mergeCells>
  <pageMargins left="0.7" right="0.7" top="0.75" bottom="0.75" header="0.3" footer="0.3"/>
  <pageSetup paperSize="9" fitToHeight="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4"/>
  <sheetViews>
    <sheetView topLeftCell="A4" zoomScaleNormal="100" workbookViewId="0">
      <selection activeCell="I14" sqref="I14"/>
    </sheetView>
  </sheetViews>
  <sheetFormatPr defaultRowHeight="15"/>
  <cols>
    <col min="4" max="4" width="7.85546875" customWidth="1"/>
    <col min="5" max="5" width="1.42578125" customWidth="1"/>
    <col min="6" max="6" width="15.42578125" customWidth="1"/>
    <col min="7" max="7" width="1.7109375" customWidth="1"/>
    <col min="8" max="8" width="2.28515625" customWidth="1"/>
    <col min="9" max="10" width="2" customWidth="1"/>
    <col min="11" max="11" width="7.140625" customWidth="1"/>
    <col min="12" max="12" width="13" customWidth="1"/>
    <col min="13" max="13" width="9.140625" customWidth="1"/>
  </cols>
  <sheetData>
    <row r="1" spans="1:14">
      <c r="A1" s="87" t="s">
        <v>0</v>
      </c>
      <c r="B1" s="88"/>
      <c r="C1" s="88"/>
      <c r="D1" s="88"/>
      <c r="H1" s="3"/>
      <c r="K1" s="102"/>
      <c r="L1" s="88"/>
      <c r="M1" s="88"/>
      <c r="N1" s="88"/>
    </row>
    <row r="2" spans="1:14">
      <c r="A2" s="87" t="s">
        <v>1</v>
      </c>
      <c r="B2" s="88"/>
      <c r="C2" s="88"/>
      <c r="D2" s="88"/>
      <c r="G2" s="103"/>
      <c r="H2" s="103"/>
      <c r="K2" s="104"/>
      <c r="L2" s="88"/>
      <c r="M2" s="88"/>
      <c r="N2" s="88"/>
    </row>
    <row r="3" spans="1:14">
      <c r="A3" s="87" t="s">
        <v>2</v>
      </c>
      <c r="B3" s="88"/>
      <c r="C3" s="88"/>
      <c r="G3" s="3"/>
      <c r="H3" s="3"/>
      <c r="K3" s="9"/>
    </row>
    <row r="4" spans="1:14" ht="15.75" customHeight="1">
      <c r="A4" s="83" t="s">
        <v>207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ht="15.75" thickBot="1"/>
    <row r="6" spans="1:14" ht="27" thickTop="1" thickBot="1">
      <c r="A6" s="105" t="s">
        <v>4</v>
      </c>
      <c r="B6" s="105"/>
      <c r="C6" s="105"/>
      <c r="D6" s="105"/>
      <c r="E6" s="105"/>
      <c r="F6" s="27" t="s">
        <v>252</v>
      </c>
      <c r="G6" s="106" t="s">
        <v>253</v>
      </c>
      <c r="H6" s="107"/>
      <c r="I6" s="107"/>
      <c r="J6" s="107"/>
      <c r="K6" s="107"/>
      <c r="L6" s="27" t="s">
        <v>254</v>
      </c>
      <c r="M6" s="27" t="s">
        <v>208</v>
      </c>
      <c r="N6" s="27" t="s">
        <v>209</v>
      </c>
    </row>
    <row r="7" spans="1:14" ht="15.75" thickTop="1">
      <c r="A7" s="108" t="s">
        <v>19</v>
      </c>
      <c r="B7" s="109"/>
      <c r="C7" s="109"/>
      <c r="D7" s="109"/>
      <c r="E7" s="109"/>
      <c r="F7" s="28">
        <v>1775349.43</v>
      </c>
      <c r="G7" s="110">
        <v>2137556</v>
      </c>
      <c r="H7" s="109"/>
      <c r="I7" s="109"/>
      <c r="J7" s="109"/>
      <c r="K7" s="109"/>
      <c r="L7" s="28">
        <v>2105330.1800000002</v>
      </c>
      <c r="M7" s="28">
        <f>L7/F7*100</f>
        <v>118.58680575350174</v>
      </c>
      <c r="N7" s="28">
        <f>L7/G7*100</f>
        <v>98.492398795633889</v>
      </c>
    </row>
    <row r="8" spans="1:14">
      <c r="A8" s="99" t="s">
        <v>425</v>
      </c>
      <c r="B8" s="100"/>
      <c r="C8" s="100"/>
      <c r="D8" s="100"/>
      <c r="E8" s="100"/>
      <c r="F8" s="29">
        <v>1775349.43</v>
      </c>
      <c r="G8" s="101">
        <v>2137556</v>
      </c>
      <c r="H8" s="100"/>
      <c r="I8" s="100"/>
      <c r="J8" s="100"/>
      <c r="K8" s="100"/>
      <c r="L8" s="29">
        <v>2105330.1800000002</v>
      </c>
      <c r="M8" s="29">
        <f>L8/F8*100</f>
        <v>118.58680575350174</v>
      </c>
      <c r="N8" s="29">
        <f>L8/G8*100</f>
        <v>98.492398795633889</v>
      </c>
    </row>
    <row r="9" spans="1:14" ht="13.5" customHeight="1">
      <c r="A9" s="99" t="s">
        <v>426</v>
      </c>
      <c r="B9" s="100"/>
      <c r="C9" s="100"/>
      <c r="D9" s="100"/>
      <c r="E9" s="100"/>
      <c r="F9" s="29">
        <v>1628251.24</v>
      </c>
      <c r="G9" s="101">
        <v>1997456</v>
      </c>
      <c r="H9" s="100"/>
      <c r="I9" s="100"/>
      <c r="J9" s="100"/>
      <c r="K9" s="100"/>
      <c r="L9" s="29">
        <v>1978850.88</v>
      </c>
      <c r="M9" s="29">
        <f>L9/F9*100</f>
        <v>121.53228146781574</v>
      </c>
      <c r="N9" s="29">
        <f>L9/G9*100</f>
        <v>99.068559207311694</v>
      </c>
    </row>
    <row r="10" spans="1:14">
      <c r="A10" s="99" t="s">
        <v>427</v>
      </c>
      <c r="B10" s="100"/>
      <c r="C10" s="100"/>
      <c r="D10" s="100"/>
      <c r="E10" s="100"/>
      <c r="F10" s="49">
        <v>147098.19</v>
      </c>
      <c r="G10" s="101">
        <v>140100</v>
      </c>
      <c r="H10" s="100"/>
      <c r="I10" s="100"/>
      <c r="J10" s="100"/>
      <c r="K10" s="100"/>
      <c r="L10" s="49">
        <v>126479.3</v>
      </c>
      <c r="M10" s="49">
        <f>L10/F10*100</f>
        <v>85.982907063642315</v>
      </c>
      <c r="N10" s="49">
        <f>L10/G10*100</f>
        <v>90.277872947894366</v>
      </c>
    </row>
    <row r="12" spans="1:14">
      <c r="F12" s="7"/>
    </row>
    <row r="14" spans="1:14">
      <c r="L14" s="7"/>
    </row>
  </sheetData>
  <mergeCells count="17">
    <mergeCell ref="A4:N4"/>
    <mergeCell ref="A10:E10"/>
    <mergeCell ref="G10:K10"/>
    <mergeCell ref="A1:D1"/>
    <mergeCell ref="K1:N1"/>
    <mergeCell ref="A2:D2"/>
    <mergeCell ref="A9:E9"/>
    <mergeCell ref="G9:K9"/>
    <mergeCell ref="G2:H2"/>
    <mergeCell ref="K2:N2"/>
    <mergeCell ref="A3:C3"/>
    <mergeCell ref="A6:E6"/>
    <mergeCell ref="G6:K6"/>
    <mergeCell ref="A7:E7"/>
    <mergeCell ref="G7:K7"/>
    <mergeCell ref="A8:E8"/>
    <mergeCell ref="G8:K8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10"/>
  <sheetViews>
    <sheetView topLeftCell="A174" zoomScaleNormal="100" workbookViewId="0">
      <selection activeCell="G182" sqref="G182"/>
    </sheetView>
  </sheetViews>
  <sheetFormatPr defaultRowHeight="15"/>
  <cols>
    <col min="1" max="1" width="28.42578125" style="53" bestFit="1" customWidth="1"/>
    <col min="2" max="2" width="73.28515625" style="53" customWidth="1"/>
    <col min="3" max="3" width="13.85546875" style="53" customWidth="1"/>
    <col min="4" max="4" width="18.85546875" style="53" customWidth="1"/>
    <col min="5" max="5" width="9.85546875" style="53" customWidth="1"/>
    <col min="7" max="7" width="13" customWidth="1"/>
    <col min="8" max="8" width="13.140625" customWidth="1"/>
    <col min="9" max="9" width="3.42578125" customWidth="1"/>
    <col min="10" max="10" width="2.7109375" customWidth="1"/>
  </cols>
  <sheetData>
    <row r="1" spans="1:5" s="47" customFormat="1">
      <c r="A1" s="53" t="s">
        <v>415</v>
      </c>
      <c r="B1" s="53"/>
      <c r="C1" s="53"/>
      <c r="D1" s="53"/>
      <c r="E1" s="53"/>
    </row>
    <row r="2" spans="1:5" s="47" customFormat="1">
      <c r="A2" s="53" t="s">
        <v>416</v>
      </c>
      <c r="B2" s="53"/>
      <c r="C2" s="53"/>
      <c r="D2" s="53"/>
      <c r="E2" s="53"/>
    </row>
    <row r="3" spans="1:5" s="47" customFormat="1">
      <c r="A3" s="53" t="s">
        <v>2</v>
      </c>
      <c r="B3" s="53"/>
      <c r="C3" s="53"/>
      <c r="D3" s="53"/>
      <c r="E3" s="53"/>
    </row>
    <row r="4" spans="1:5" s="47" customFormat="1" ht="15.75">
      <c r="A4" s="111" t="s">
        <v>210</v>
      </c>
      <c r="B4" s="112"/>
      <c r="C4" s="112"/>
      <c r="D4" s="112"/>
      <c r="E4" s="112"/>
    </row>
    <row r="5" spans="1:5" s="47" customFormat="1">
      <c r="A5" s="53"/>
      <c r="B5" s="53"/>
      <c r="C5" s="53"/>
      <c r="D5" s="53"/>
      <c r="E5" s="53"/>
    </row>
    <row r="6" spans="1:5">
      <c r="A6" s="55" t="s">
        <v>417</v>
      </c>
      <c r="B6" s="55" t="s">
        <v>418</v>
      </c>
      <c r="C6" s="55" t="s">
        <v>251</v>
      </c>
      <c r="D6" s="55" t="s">
        <v>419</v>
      </c>
      <c r="E6" s="55" t="s">
        <v>255</v>
      </c>
    </row>
    <row r="7" spans="1:5" s="47" customFormat="1" ht="15.75" thickBot="1">
      <c r="A7" s="56" t="s">
        <v>8</v>
      </c>
      <c r="B7" s="56" t="s">
        <v>9</v>
      </c>
      <c r="C7" s="56" t="s">
        <v>10</v>
      </c>
      <c r="D7" s="56" t="s">
        <v>11</v>
      </c>
      <c r="E7" s="56" t="s">
        <v>420</v>
      </c>
    </row>
    <row r="8" spans="1:5" ht="15.75" thickTop="1">
      <c r="A8" s="50" t="s">
        <v>256</v>
      </c>
      <c r="B8" s="50" t="s">
        <v>257</v>
      </c>
      <c r="C8" s="50">
        <v>2137556</v>
      </c>
      <c r="D8" s="50">
        <v>2105330.1800000002</v>
      </c>
      <c r="E8" s="50">
        <v>98.492398795633889</v>
      </c>
    </row>
    <row r="9" spans="1:5">
      <c r="A9" s="51" t="s">
        <v>211</v>
      </c>
      <c r="B9" s="51" t="s">
        <v>212</v>
      </c>
      <c r="C9" s="51">
        <v>93086</v>
      </c>
      <c r="D9" s="51">
        <v>93622.34</v>
      </c>
      <c r="E9" s="51">
        <v>100.57617686870206</v>
      </c>
    </row>
    <row r="10" spans="1:5">
      <c r="A10" s="51" t="s">
        <v>213</v>
      </c>
      <c r="B10" s="51" t="s">
        <v>214</v>
      </c>
      <c r="C10" s="51">
        <v>88086</v>
      </c>
      <c r="D10" s="51">
        <v>88622.34</v>
      </c>
      <c r="E10" s="51">
        <v>100.60888222873101</v>
      </c>
    </row>
    <row r="11" spans="1:5">
      <c r="A11" s="52" t="s">
        <v>258</v>
      </c>
      <c r="B11" s="52" t="s">
        <v>259</v>
      </c>
      <c r="C11" s="52">
        <v>88086</v>
      </c>
      <c r="D11" s="52">
        <v>88622.34</v>
      </c>
      <c r="E11" s="52">
        <v>100.60888222873101</v>
      </c>
    </row>
    <row r="12" spans="1:5">
      <c r="A12" s="53" t="s">
        <v>85</v>
      </c>
      <c r="B12" s="53" t="s">
        <v>86</v>
      </c>
      <c r="C12" s="54">
        <v>87486</v>
      </c>
      <c r="D12" s="54">
        <v>88014.98</v>
      </c>
      <c r="E12" s="54">
        <v>100.60464531467892</v>
      </c>
    </row>
    <row r="13" spans="1:5">
      <c r="A13" s="53" t="s">
        <v>260</v>
      </c>
      <c r="B13" s="53" t="s">
        <v>261</v>
      </c>
      <c r="C13" s="54">
        <v>3000</v>
      </c>
      <c r="D13" s="54">
        <v>3132.36</v>
      </c>
      <c r="E13" s="54">
        <v>104.41199999999999</v>
      </c>
    </row>
    <row r="14" spans="1:5">
      <c r="A14" s="53" t="s">
        <v>262</v>
      </c>
      <c r="B14" s="53" t="s">
        <v>263</v>
      </c>
      <c r="C14" s="54">
        <v>1012</v>
      </c>
      <c r="D14" s="54">
        <v>1396.56</v>
      </c>
      <c r="E14" s="54">
        <v>138</v>
      </c>
    </row>
    <row r="15" spans="1:5">
      <c r="A15" s="53" t="s">
        <v>264</v>
      </c>
      <c r="B15" s="53" t="s">
        <v>265</v>
      </c>
      <c r="C15" s="54">
        <v>1000</v>
      </c>
      <c r="D15" s="54">
        <v>1142.4100000000001</v>
      </c>
      <c r="E15" s="54">
        <v>114.24100000000001</v>
      </c>
    </row>
    <row r="16" spans="1:5">
      <c r="A16" s="53" t="s">
        <v>266</v>
      </c>
      <c r="B16" s="53" t="s">
        <v>267</v>
      </c>
      <c r="C16" s="54">
        <v>888</v>
      </c>
      <c r="D16" s="54">
        <v>627.5</v>
      </c>
      <c r="E16" s="54">
        <v>70.664414414414409</v>
      </c>
    </row>
    <row r="17" spans="1:5">
      <c r="A17" s="53" t="s">
        <v>268</v>
      </c>
      <c r="B17" s="53" t="s">
        <v>269</v>
      </c>
      <c r="C17" s="54">
        <v>10000</v>
      </c>
      <c r="D17" s="54">
        <v>11955.51</v>
      </c>
      <c r="E17" s="54">
        <v>119.55510000000001</v>
      </c>
    </row>
    <row r="18" spans="1:5">
      <c r="A18" s="53" t="s">
        <v>270</v>
      </c>
      <c r="B18" s="53" t="s">
        <v>271</v>
      </c>
      <c r="C18" s="54">
        <v>1000</v>
      </c>
      <c r="D18" s="54">
        <v>1153.53</v>
      </c>
      <c r="E18" s="54">
        <v>115.35299999999999</v>
      </c>
    </row>
    <row r="19" spans="1:5">
      <c r="A19" s="53" t="s">
        <v>272</v>
      </c>
      <c r="B19" s="53" t="s">
        <v>273</v>
      </c>
      <c r="C19" s="54">
        <v>2035</v>
      </c>
      <c r="D19" s="54">
        <v>5106.5200000000004</v>
      </c>
      <c r="E19" s="54">
        <v>250.93464373464377</v>
      </c>
    </row>
    <row r="20" spans="1:5">
      <c r="A20" s="53" t="s">
        <v>274</v>
      </c>
      <c r="B20" s="53" t="s">
        <v>275</v>
      </c>
      <c r="C20" s="54">
        <v>4000</v>
      </c>
      <c r="D20" s="54">
        <v>5070.6400000000003</v>
      </c>
      <c r="E20" s="54">
        <v>126.76600000000001</v>
      </c>
    </row>
    <row r="21" spans="1:5">
      <c r="A21" s="53" t="s">
        <v>276</v>
      </c>
      <c r="B21" s="53" t="s">
        <v>277</v>
      </c>
      <c r="C21" s="54">
        <v>10000</v>
      </c>
      <c r="D21" s="54">
        <v>9514.9699999999993</v>
      </c>
      <c r="E21" s="54">
        <v>95.149699999999996</v>
      </c>
    </row>
    <row r="22" spans="1:5">
      <c r="A22" s="53" t="s">
        <v>278</v>
      </c>
      <c r="B22" s="53" t="s">
        <v>279</v>
      </c>
      <c r="C22" s="54">
        <v>17</v>
      </c>
      <c r="D22" s="54">
        <v>17</v>
      </c>
      <c r="E22" s="54">
        <v>100</v>
      </c>
    </row>
    <row r="23" spans="1:5">
      <c r="A23" s="53" t="s">
        <v>280</v>
      </c>
      <c r="B23" s="53" t="s">
        <v>281</v>
      </c>
      <c r="C23" s="54">
        <v>25105</v>
      </c>
      <c r="D23" s="54">
        <v>17765.650000000001</v>
      </c>
      <c r="E23" s="54">
        <v>70.765385381398133</v>
      </c>
    </row>
    <row r="24" spans="1:5">
      <c r="A24" s="53" t="s">
        <v>282</v>
      </c>
      <c r="B24" s="53" t="s">
        <v>283</v>
      </c>
      <c r="C24" s="54">
        <v>2000</v>
      </c>
      <c r="D24" s="54">
        <v>2225.46</v>
      </c>
      <c r="E24" s="54">
        <v>111.273</v>
      </c>
    </row>
    <row r="25" spans="1:5">
      <c r="A25" s="53" t="s">
        <v>284</v>
      </c>
      <c r="B25" s="53" t="s">
        <v>285</v>
      </c>
      <c r="C25" s="54">
        <v>2000</v>
      </c>
      <c r="D25" s="54">
        <v>1229</v>
      </c>
      <c r="E25" s="54">
        <v>61.45</v>
      </c>
    </row>
    <row r="26" spans="1:5">
      <c r="A26" s="53" t="s">
        <v>286</v>
      </c>
      <c r="B26" s="53" t="s">
        <v>287</v>
      </c>
      <c r="C26" s="54">
        <v>1300</v>
      </c>
      <c r="D26" s="54">
        <v>1958.65</v>
      </c>
      <c r="E26" s="54">
        <v>150.66538461538462</v>
      </c>
    </row>
    <row r="27" spans="1:5">
      <c r="A27" s="53" t="s">
        <v>288</v>
      </c>
      <c r="B27" s="53" t="s">
        <v>108</v>
      </c>
      <c r="C27" s="54">
        <v>1003</v>
      </c>
      <c r="D27" s="54">
        <v>1002.48</v>
      </c>
      <c r="E27" s="54">
        <v>99.948155533399813</v>
      </c>
    </row>
    <row r="28" spans="1:5">
      <c r="A28" s="53" t="s">
        <v>289</v>
      </c>
      <c r="B28" s="53" t="s">
        <v>290</v>
      </c>
      <c r="C28" s="54">
        <v>1894</v>
      </c>
      <c r="D28" s="54">
        <v>1755.42</v>
      </c>
      <c r="E28" s="54">
        <v>92.683210137275609</v>
      </c>
    </row>
    <row r="29" spans="1:5">
      <c r="A29" s="53" t="s">
        <v>291</v>
      </c>
      <c r="B29" s="53" t="s">
        <v>292</v>
      </c>
      <c r="C29" s="54">
        <v>200</v>
      </c>
      <c r="D29" s="54">
        <v>173.32</v>
      </c>
      <c r="E29" s="54">
        <v>86.66</v>
      </c>
    </row>
    <row r="30" spans="1:5">
      <c r="A30" s="53" t="s">
        <v>293</v>
      </c>
      <c r="B30" s="53" t="s">
        <v>294</v>
      </c>
      <c r="C30" s="54">
        <v>721</v>
      </c>
      <c r="D30" s="54">
        <v>595.5</v>
      </c>
      <c r="E30" s="54">
        <v>82.59361997226074</v>
      </c>
    </row>
    <row r="31" spans="1:5">
      <c r="A31" s="53" t="s">
        <v>295</v>
      </c>
      <c r="B31" s="53" t="s">
        <v>296</v>
      </c>
      <c r="C31" s="54">
        <v>2200</v>
      </c>
      <c r="D31" s="54">
        <v>2263.7199999999998</v>
      </c>
      <c r="E31" s="54">
        <v>102.89636363636363</v>
      </c>
    </row>
    <row r="32" spans="1:5">
      <c r="A32" s="53" t="s">
        <v>297</v>
      </c>
      <c r="B32" s="53" t="s">
        <v>298</v>
      </c>
      <c r="C32" s="54">
        <v>1500</v>
      </c>
      <c r="D32" s="54">
        <v>2942.62</v>
      </c>
      <c r="E32" s="54">
        <v>196.17466666666667</v>
      </c>
    </row>
    <row r="33" spans="1:5">
      <c r="A33" s="53" t="s">
        <v>299</v>
      </c>
      <c r="B33" s="53" t="s">
        <v>300</v>
      </c>
      <c r="C33" s="54">
        <v>3100</v>
      </c>
      <c r="D33" s="54">
        <v>2960.1</v>
      </c>
      <c r="E33" s="54">
        <v>95.487096774193546</v>
      </c>
    </row>
    <row r="34" spans="1:5">
      <c r="A34" s="53" t="s">
        <v>301</v>
      </c>
      <c r="B34" s="53" t="s">
        <v>302</v>
      </c>
      <c r="C34" s="54">
        <v>2653</v>
      </c>
      <c r="D34" s="54">
        <v>2603.7600000000002</v>
      </c>
      <c r="E34" s="54">
        <v>98.143987938183201</v>
      </c>
    </row>
    <row r="35" spans="1:5">
      <c r="A35" s="53" t="s">
        <v>303</v>
      </c>
      <c r="B35" s="53" t="s">
        <v>304</v>
      </c>
      <c r="C35" s="54">
        <v>950</v>
      </c>
      <c r="D35" s="54">
        <v>947.96</v>
      </c>
      <c r="E35" s="54">
        <v>99.785263157894747</v>
      </c>
    </row>
    <row r="36" spans="1:5">
      <c r="A36" s="53" t="s">
        <v>305</v>
      </c>
      <c r="B36" s="53" t="s">
        <v>306</v>
      </c>
      <c r="C36" s="54">
        <v>1346</v>
      </c>
      <c r="D36" s="54">
        <v>1345.82</v>
      </c>
      <c r="E36" s="54">
        <v>99.986627043090635</v>
      </c>
    </row>
    <row r="37" spans="1:5">
      <c r="A37" s="53" t="s">
        <v>307</v>
      </c>
      <c r="B37" s="53" t="s">
        <v>308</v>
      </c>
      <c r="C37" s="54">
        <v>516</v>
      </c>
      <c r="D37" s="54">
        <v>515.76</v>
      </c>
      <c r="E37" s="54">
        <v>99.95348837209302</v>
      </c>
    </row>
    <row r="38" spans="1:5">
      <c r="A38" s="53" t="s">
        <v>309</v>
      </c>
      <c r="B38" s="53" t="s">
        <v>310</v>
      </c>
      <c r="C38" s="54">
        <v>3345</v>
      </c>
      <c r="D38" s="54">
        <v>3344.67</v>
      </c>
      <c r="E38" s="54">
        <v>99.990134529147994</v>
      </c>
    </row>
    <row r="39" spans="1:5">
      <c r="A39" s="53" t="s">
        <v>311</v>
      </c>
      <c r="B39" s="53" t="s">
        <v>312</v>
      </c>
      <c r="C39" s="54">
        <v>1097</v>
      </c>
      <c r="D39" s="54">
        <v>1229.96</v>
      </c>
      <c r="E39" s="54">
        <v>112.12032816773016</v>
      </c>
    </row>
    <row r="40" spans="1:5">
      <c r="A40" s="53" t="s">
        <v>313</v>
      </c>
      <c r="B40" s="53" t="s">
        <v>314</v>
      </c>
      <c r="C40" s="54">
        <v>2000</v>
      </c>
      <c r="D40" s="54">
        <v>2463.0500000000002</v>
      </c>
      <c r="E40" s="54">
        <v>123.1525</v>
      </c>
    </row>
    <row r="41" spans="1:5">
      <c r="A41" s="53" t="s">
        <v>315</v>
      </c>
      <c r="B41" s="53" t="s">
        <v>316</v>
      </c>
      <c r="C41" s="54">
        <v>313</v>
      </c>
      <c r="D41" s="54">
        <v>312.5</v>
      </c>
      <c r="E41" s="54">
        <v>99.840255591054316</v>
      </c>
    </row>
    <row r="42" spans="1:5">
      <c r="A42" s="53" t="s">
        <v>317</v>
      </c>
      <c r="B42" s="53" t="s">
        <v>318</v>
      </c>
      <c r="C42" s="54">
        <v>188</v>
      </c>
      <c r="D42" s="54">
        <v>187.09</v>
      </c>
      <c r="E42" s="54">
        <v>99.515957446808514</v>
      </c>
    </row>
    <row r="43" spans="1:5">
      <c r="A43" s="53" t="s">
        <v>319</v>
      </c>
      <c r="B43" s="53" t="s">
        <v>320</v>
      </c>
      <c r="C43" s="54">
        <v>967</v>
      </c>
      <c r="D43" s="54">
        <v>892.08</v>
      </c>
      <c r="E43" s="54">
        <v>92.25232678386763</v>
      </c>
    </row>
    <row r="44" spans="1:5">
      <c r="A44" s="53" t="s">
        <v>321</v>
      </c>
      <c r="B44" s="53" t="s">
        <v>133</v>
      </c>
      <c r="C44" s="54">
        <v>136</v>
      </c>
      <c r="D44" s="54">
        <v>183.41</v>
      </c>
      <c r="E44" s="54">
        <v>134.86029411764707</v>
      </c>
    </row>
    <row r="45" spans="1:5">
      <c r="A45" s="53" t="s">
        <v>143</v>
      </c>
      <c r="B45" s="53" t="s">
        <v>144</v>
      </c>
      <c r="C45" s="54">
        <v>600</v>
      </c>
      <c r="D45" s="54">
        <v>607.36</v>
      </c>
      <c r="E45" s="54">
        <v>101.22666666666666</v>
      </c>
    </row>
    <row r="46" spans="1:5">
      <c r="A46" s="53" t="s">
        <v>322</v>
      </c>
      <c r="B46" s="53" t="s">
        <v>323</v>
      </c>
      <c r="C46" s="54">
        <v>600</v>
      </c>
      <c r="D46" s="54">
        <v>607.36</v>
      </c>
      <c r="E46" s="54">
        <v>101.22666666666666</v>
      </c>
    </row>
    <row r="47" spans="1:5">
      <c r="A47" s="51" t="s">
        <v>324</v>
      </c>
      <c r="B47" s="51" t="s">
        <v>215</v>
      </c>
      <c r="C47" s="51">
        <v>5000</v>
      </c>
      <c r="D47" s="51">
        <v>5000</v>
      </c>
      <c r="E47" s="51">
        <v>100</v>
      </c>
    </row>
    <row r="48" spans="1:5">
      <c r="A48" s="52" t="s">
        <v>258</v>
      </c>
      <c r="B48" s="52" t="s">
        <v>259</v>
      </c>
      <c r="C48" s="52">
        <v>5000</v>
      </c>
      <c r="D48" s="52">
        <v>5000</v>
      </c>
      <c r="E48" s="52">
        <v>100</v>
      </c>
    </row>
    <row r="49" spans="1:5">
      <c r="A49" s="53" t="s">
        <v>163</v>
      </c>
      <c r="B49" s="53" t="s">
        <v>164</v>
      </c>
      <c r="C49" s="54">
        <v>5000</v>
      </c>
      <c r="D49" s="54">
        <v>5000</v>
      </c>
      <c r="E49" s="54">
        <v>100</v>
      </c>
    </row>
    <row r="50" spans="1:5">
      <c r="A50" s="53" t="s">
        <v>325</v>
      </c>
      <c r="B50" s="53" t="s">
        <v>326</v>
      </c>
      <c r="C50" s="54">
        <v>5000</v>
      </c>
      <c r="D50" s="54">
        <v>4140.62</v>
      </c>
      <c r="E50" s="54">
        <v>82.812399999999997</v>
      </c>
    </row>
    <row r="51" spans="1:5">
      <c r="A51" s="53" t="s">
        <v>327</v>
      </c>
      <c r="B51" s="53" t="s">
        <v>328</v>
      </c>
      <c r="C51" s="54">
        <v>0</v>
      </c>
      <c r="D51" s="54">
        <v>859.38</v>
      </c>
      <c r="E51" s="54">
        <v>0</v>
      </c>
    </row>
    <row r="52" spans="1:5">
      <c r="A52" s="51" t="s">
        <v>216</v>
      </c>
      <c r="B52" s="51" t="s">
        <v>217</v>
      </c>
      <c r="C52" s="51">
        <v>430616</v>
      </c>
      <c r="D52" s="51">
        <v>405394.99</v>
      </c>
      <c r="E52" s="51">
        <v>94.143039273970302</v>
      </c>
    </row>
    <row r="53" spans="1:5">
      <c r="A53" s="51" t="s">
        <v>218</v>
      </c>
      <c r="B53" s="51" t="s">
        <v>329</v>
      </c>
      <c r="C53" s="51">
        <v>146594</v>
      </c>
      <c r="D53" s="51">
        <v>126257.29</v>
      </c>
      <c r="E53" s="51">
        <v>86.127188015880591</v>
      </c>
    </row>
    <row r="54" spans="1:5">
      <c r="A54" s="52" t="s">
        <v>330</v>
      </c>
      <c r="B54" s="52" t="s">
        <v>331</v>
      </c>
      <c r="C54" s="52">
        <v>79627</v>
      </c>
      <c r="D54" s="52">
        <v>71782.33</v>
      </c>
      <c r="E54" s="52">
        <v>90.148228615921738</v>
      </c>
    </row>
    <row r="55" spans="1:5">
      <c r="A55" s="53" t="s">
        <v>72</v>
      </c>
      <c r="B55" s="53" t="s">
        <v>73</v>
      </c>
      <c r="C55" s="54">
        <v>78770</v>
      </c>
      <c r="D55" s="54">
        <v>70966.84</v>
      </c>
      <c r="E55" s="54">
        <v>90.093741272057883</v>
      </c>
    </row>
    <row r="56" spans="1:5">
      <c r="A56" s="53" t="s">
        <v>332</v>
      </c>
      <c r="B56" s="53" t="s">
        <v>333</v>
      </c>
      <c r="C56" s="54">
        <v>74000</v>
      </c>
      <c r="D56" s="54">
        <v>66397.55</v>
      </c>
      <c r="E56" s="54">
        <v>89.726418918918924</v>
      </c>
    </row>
    <row r="57" spans="1:5">
      <c r="A57" s="53" t="s">
        <v>334</v>
      </c>
      <c r="B57" s="53" t="s">
        <v>335</v>
      </c>
      <c r="C57" s="54">
        <v>1249</v>
      </c>
      <c r="D57" s="54">
        <v>1248.57</v>
      </c>
      <c r="E57" s="54">
        <v>99.965572457966374</v>
      </c>
    </row>
    <row r="58" spans="1:5">
      <c r="A58" s="53" t="s">
        <v>336</v>
      </c>
      <c r="B58" s="53" t="s">
        <v>337</v>
      </c>
      <c r="C58" s="54">
        <v>600</v>
      </c>
      <c r="D58" s="54">
        <v>400</v>
      </c>
      <c r="E58" s="54">
        <v>66.666666666666657</v>
      </c>
    </row>
    <row r="59" spans="1:5">
      <c r="A59" s="53" t="s">
        <v>338</v>
      </c>
      <c r="B59" s="53" t="s">
        <v>339</v>
      </c>
      <c r="C59" s="54">
        <v>1200</v>
      </c>
      <c r="D59" s="54">
        <v>1200</v>
      </c>
      <c r="E59" s="54">
        <v>100</v>
      </c>
    </row>
    <row r="60" spans="1:5">
      <c r="A60" s="53" t="s">
        <v>340</v>
      </c>
      <c r="B60" s="53" t="s">
        <v>341</v>
      </c>
      <c r="C60" s="54">
        <v>1721</v>
      </c>
      <c r="D60" s="54">
        <v>1720.72</v>
      </c>
      <c r="E60" s="54">
        <v>99.983730389308548</v>
      </c>
    </row>
    <row r="61" spans="1:5">
      <c r="A61" s="53" t="s">
        <v>85</v>
      </c>
      <c r="B61" s="53" t="s">
        <v>86</v>
      </c>
      <c r="C61" s="54">
        <v>857</v>
      </c>
      <c r="D61" s="54">
        <v>815.49</v>
      </c>
      <c r="E61" s="54">
        <v>95.156359393232208</v>
      </c>
    </row>
    <row r="62" spans="1:5">
      <c r="A62" s="53" t="s">
        <v>309</v>
      </c>
      <c r="B62" s="53" t="s">
        <v>310</v>
      </c>
      <c r="C62" s="54">
        <v>22</v>
      </c>
      <c r="D62" s="54">
        <v>21.9</v>
      </c>
      <c r="E62" s="54">
        <v>99.545454545454533</v>
      </c>
    </row>
    <row r="63" spans="1:5">
      <c r="A63" s="53" t="s">
        <v>313</v>
      </c>
      <c r="B63" s="53" t="s">
        <v>314</v>
      </c>
      <c r="C63" s="54">
        <v>300</v>
      </c>
      <c r="D63" s="54">
        <v>0</v>
      </c>
      <c r="E63" s="54">
        <v>0</v>
      </c>
    </row>
    <row r="64" spans="1:5">
      <c r="A64" s="53" t="s">
        <v>315</v>
      </c>
      <c r="B64" s="53" t="s">
        <v>316</v>
      </c>
      <c r="C64" s="54">
        <v>535</v>
      </c>
      <c r="D64" s="54">
        <v>793.59</v>
      </c>
      <c r="E64" s="54">
        <v>148.33457943925234</v>
      </c>
    </row>
    <row r="65" spans="1:5">
      <c r="A65" s="52" t="s">
        <v>342</v>
      </c>
      <c r="B65" s="52" t="s">
        <v>343</v>
      </c>
      <c r="C65" s="52">
        <v>66967</v>
      </c>
      <c r="D65" s="52">
        <v>54474.96</v>
      </c>
      <c r="E65" s="52">
        <v>81.345976376424218</v>
      </c>
    </row>
    <row r="66" spans="1:5">
      <c r="A66" s="53" t="s">
        <v>72</v>
      </c>
      <c r="B66" s="53" t="s">
        <v>73</v>
      </c>
      <c r="C66" s="54">
        <v>22567</v>
      </c>
      <c r="D66" s="54">
        <v>29914.17</v>
      </c>
      <c r="E66" s="54">
        <v>132.55714095803606</v>
      </c>
    </row>
    <row r="67" spans="1:5">
      <c r="A67" s="53" t="s">
        <v>332</v>
      </c>
      <c r="B67" s="53" t="s">
        <v>333</v>
      </c>
      <c r="C67" s="54">
        <v>8500</v>
      </c>
      <c r="D67" s="54">
        <v>16273.43</v>
      </c>
      <c r="E67" s="54">
        <v>191.45211764705883</v>
      </c>
    </row>
    <row r="68" spans="1:5">
      <c r="A68" s="53" t="s">
        <v>336</v>
      </c>
      <c r="B68" s="53" t="s">
        <v>337</v>
      </c>
      <c r="C68" s="54">
        <v>519</v>
      </c>
      <c r="D68" s="54">
        <v>0</v>
      </c>
      <c r="E68" s="54">
        <v>0</v>
      </c>
    </row>
    <row r="69" spans="1:5">
      <c r="A69" s="53" t="s">
        <v>344</v>
      </c>
      <c r="B69" s="53" t="s">
        <v>84</v>
      </c>
      <c r="C69" s="54">
        <v>13548</v>
      </c>
      <c r="D69" s="54">
        <v>13640.74</v>
      </c>
      <c r="E69" s="54">
        <v>100.6845290817833</v>
      </c>
    </row>
    <row r="70" spans="1:5">
      <c r="A70" s="53" t="s">
        <v>85</v>
      </c>
      <c r="B70" s="53" t="s">
        <v>86</v>
      </c>
      <c r="C70" s="54">
        <v>44400</v>
      </c>
      <c r="D70" s="54">
        <v>24560.79</v>
      </c>
      <c r="E70" s="54">
        <v>55.317094594594593</v>
      </c>
    </row>
    <row r="71" spans="1:5">
      <c r="A71" s="53" t="s">
        <v>345</v>
      </c>
      <c r="B71" s="53" t="s">
        <v>346</v>
      </c>
      <c r="C71" s="54">
        <v>1500</v>
      </c>
      <c r="D71" s="54">
        <v>1113.27</v>
      </c>
      <c r="E71" s="54">
        <v>74.217999999999989</v>
      </c>
    </row>
    <row r="72" spans="1:5">
      <c r="A72" s="53" t="s">
        <v>347</v>
      </c>
      <c r="B72" s="53" t="s">
        <v>348</v>
      </c>
      <c r="C72" s="54">
        <v>40000</v>
      </c>
      <c r="D72" s="54">
        <v>23447.52</v>
      </c>
      <c r="E72" s="54">
        <v>58.618800000000007</v>
      </c>
    </row>
    <row r="73" spans="1:5">
      <c r="A73" s="53" t="s">
        <v>286</v>
      </c>
      <c r="B73" s="53" t="s">
        <v>287</v>
      </c>
      <c r="C73" s="54">
        <v>2900</v>
      </c>
      <c r="D73" s="54">
        <v>0</v>
      </c>
      <c r="E73" s="54">
        <v>0</v>
      </c>
    </row>
    <row r="74" spans="1:5">
      <c r="A74" s="51" t="s">
        <v>219</v>
      </c>
      <c r="B74" s="51" t="s">
        <v>220</v>
      </c>
      <c r="C74" s="51">
        <v>6377</v>
      </c>
      <c r="D74" s="51">
        <v>5729.79</v>
      </c>
      <c r="E74" s="51">
        <v>89.850870315195237</v>
      </c>
    </row>
    <row r="75" spans="1:5">
      <c r="A75" s="52" t="s">
        <v>330</v>
      </c>
      <c r="B75" s="52" t="s">
        <v>331</v>
      </c>
      <c r="C75" s="52">
        <v>1678</v>
      </c>
      <c r="D75" s="52">
        <v>1387</v>
      </c>
      <c r="E75" s="52">
        <v>82.657926102502984</v>
      </c>
    </row>
    <row r="76" spans="1:5">
      <c r="A76" s="53" t="s">
        <v>85</v>
      </c>
      <c r="B76" s="53" t="s">
        <v>86</v>
      </c>
      <c r="C76" s="54">
        <v>1678</v>
      </c>
      <c r="D76" s="54">
        <v>1387</v>
      </c>
      <c r="E76" s="54">
        <v>82.657926102502984</v>
      </c>
    </row>
    <row r="77" spans="1:5">
      <c r="A77" s="53" t="s">
        <v>349</v>
      </c>
      <c r="B77" s="53" t="s">
        <v>350</v>
      </c>
      <c r="C77" s="54">
        <v>1062</v>
      </c>
      <c r="D77" s="54">
        <v>1062</v>
      </c>
      <c r="E77" s="54">
        <v>100</v>
      </c>
    </row>
    <row r="78" spans="1:5">
      <c r="A78" s="53" t="s">
        <v>293</v>
      </c>
      <c r="B78" s="53" t="s">
        <v>294</v>
      </c>
      <c r="C78" s="54">
        <v>325</v>
      </c>
      <c r="D78" s="54">
        <v>325</v>
      </c>
      <c r="E78" s="54">
        <v>100</v>
      </c>
    </row>
    <row r="79" spans="1:5">
      <c r="A79" s="53" t="s">
        <v>313</v>
      </c>
      <c r="B79" s="53" t="s">
        <v>314</v>
      </c>
      <c r="C79" s="54">
        <v>291</v>
      </c>
      <c r="D79" s="54">
        <v>0</v>
      </c>
      <c r="E79" s="54">
        <v>0</v>
      </c>
    </row>
    <row r="80" spans="1:5">
      <c r="A80" s="52" t="s">
        <v>351</v>
      </c>
      <c r="B80" s="52" t="s">
        <v>352</v>
      </c>
      <c r="C80" s="52">
        <v>600</v>
      </c>
      <c r="D80" s="52">
        <v>358.39</v>
      </c>
      <c r="E80" s="52">
        <v>59.731666666666662</v>
      </c>
    </row>
    <row r="81" spans="1:5">
      <c r="A81" s="53" t="s">
        <v>85</v>
      </c>
      <c r="B81" s="53" t="s">
        <v>86</v>
      </c>
      <c r="C81" s="54">
        <v>600</v>
      </c>
      <c r="D81" s="54">
        <v>358.39</v>
      </c>
      <c r="E81" s="54">
        <v>59.731666666666662</v>
      </c>
    </row>
    <row r="82" spans="1:5">
      <c r="A82" s="53" t="s">
        <v>349</v>
      </c>
      <c r="B82" s="53" t="s">
        <v>350</v>
      </c>
      <c r="C82" s="54">
        <v>0</v>
      </c>
      <c r="D82" s="54">
        <v>170.97</v>
      </c>
      <c r="E82" s="54">
        <v>0</v>
      </c>
    </row>
    <row r="83" spans="1:5">
      <c r="A83" s="53" t="s">
        <v>353</v>
      </c>
      <c r="B83" s="53" t="s">
        <v>354</v>
      </c>
      <c r="C83" s="54">
        <v>575</v>
      </c>
      <c r="D83" s="54">
        <v>162.41999999999999</v>
      </c>
      <c r="E83" s="54">
        <v>28.246956521739129</v>
      </c>
    </row>
    <row r="84" spans="1:5">
      <c r="A84" s="53" t="s">
        <v>317</v>
      </c>
      <c r="B84" s="53" t="s">
        <v>318</v>
      </c>
      <c r="C84" s="54">
        <v>25</v>
      </c>
      <c r="D84" s="54">
        <v>25</v>
      </c>
      <c r="E84" s="54">
        <v>100</v>
      </c>
    </row>
    <row r="85" spans="1:5">
      <c r="A85" s="52" t="s">
        <v>342</v>
      </c>
      <c r="B85" s="52" t="s">
        <v>343</v>
      </c>
      <c r="C85" s="52">
        <v>344</v>
      </c>
      <c r="D85" s="52">
        <v>265.26</v>
      </c>
      <c r="E85" s="52">
        <v>77.110465116279073</v>
      </c>
    </row>
    <row r="86" spans="1:5">
      <c r="A86" s="53" t="s">
        <v>85</v>
      </c>
      <c r="B86" s="53" t="s">
        <v>86</v>
      </c>
      <c r="C86" s="54">
        <v>344</v>
      </c>
      <c r="D86" s="54">
        <v>265.26</v>
      </c>
      <c r="E86" s="54">
        <v>77.110465116279073</v>
      </c>
    </row>
    <row r="87" spans="1:5">
      <c r="A87" s="53" t="s">
        <v>355</v>
      </c>
      <c r="B87" s="53" t="s">
        <v>356</v>
      </c>
      <c r="C87" s="54">
        <v>344</v>
      </c>
      <c r="D87" s="54">
        <v>265.26</v>
      </c>
      <c r="E87" s="54">
        <v>77.110465116279073</v>
      </c>
    </row>
    <row r="88" spans="1:5">
      <c r="A88" s="52" t="s">
        <v>357</v>
      </c>
      <c r="B88" s="52" t="s">
        <v>358</v>
      </c>
      <c r="C88" s="52">
        <v>400</v>
      </c>
      <c r="D88" s="52">
        <v>365.08</v>
      </c>
      <c r="E88" s="52">
        <v>91.27</v>
      </c>
    </row>
    <row r="89" spans="1:5">
      <c r="A89" s="53" t="s">
        <v>85</v>
      </c>
      <c r="B89" s="53" t="s">
        <v>86</v>
      </c>
      <c r="C89" s="54">
        <v>400</v>
      </c>
      <c r="D89" s="54">
        <v>365.08</v>
      </c>
      <c r="E89" s="54">
        <v>91.27</v>
      </c>
    </row>
    <row r="90" spans="1:5">
      <c r="A90" s="53" t="s">
        <v>268</v>
      </c>
      <c r="B90" s="53" t="s">
        <v>269</v>
      </c>
      <c r="C90" s="54">
        <v>400</v>
      </c>
      <c r="D90" s="54">
        <v>365.08</v>
      </c>
      <c r="E90" s="54">
        <v>91.27</v>
      </c>
    </row>
    <row r="91" spans="1:5">
      <c r="A91" s="52" t="s">
        <v>359</v>
      </c>
      <c r="B91" s="52" t="s">
        <v>360</v>
      </c>
      <c r="C91" s="52">
        <v>3355</v>
      </c>
      <c r="D91" s="52">
        <v>3354.06</v>
      </c>
      <c r="E91" s="52">
        <v>99.971982116244405</v>
      </c>
    </row>
    <row r="92" spans="1:5">
      <c r="A92" s="53" t="s">
        <v>72</v>
      </c>
      <c r="B92" s="53" t="s">
        <v>73</v>
      </c>
      <c r="C92" s="54">
        <v>510</v>
      </c>
      <c r="D92" s="54">
        <v>510</v>
      </c>
      <c r="E92" s="54">
        <v>100</v>
      </c>
    </row>
    <row r="93" spans="1:5">
      <c r="A93" s="53" t="s">
        <v>340</v>
      </c>
      <c r="B93" s="53" t="s">
        <v>341</v>
      </c>
      <c r="C93" s="54">
        <v>510</v>
      </c>
      <c r="D93" s="54">
        <v>510</v>
      </c>
      <c r="E93" s="54">
        <v>100</v>
      </c>
    </row>
    <row r="94" spans="1:5">
      <c r="A94" s="53" t="s">
        <v>85</v>
      </c>
      <c r="B94" s="53" t="s">
        <v>86</v>
      </c>
      <c r="C94" s="54">
        <v>2845</v>
      </c>
      <c r="D94" s="54">
        <v>2844.06</v>
      </c>
      <c r="E94" s="54">
        <v>99.96695957820738</v>
      </c>
    </row>
    <row r="95" spans="1:5">
      <c r="A95" s="53" t="s">
        <v>321</v>
      </c>
      <c r="B95" s="53" t="s">
        <v>133</v>
      </c>
      <c r="C95" s="54">
        <v>2845</v>
      </c>
      <c r="D95" s="54">
        <v>2844.06</v>
      </c>
      <c r="E95" s="54">
        <v>99.96695957820738</v>
      </c>
    </row>
    <row r="96" spans="1:5">
      <c r="A96" s="51" t="s">
        <v>221</v>
      </c>
      <c r="B96" s="51" t="s">
        <v>222</v>
      </c>
      <c r="C96" s="51">
        <v>64625</v>
      </c>
      <c r="D96" s="51">
        <v>63792.44</v>
      </c>
      <c r="E96" s="51">
        <v>98.711705996131528</v>
      </c>
    </row>
    <row r="97" spans="1:5">
      <c r="A97" s="52" t="s">
        <v>330</v>
      </c>
      <c r="B97" s="52" t="s">
        <v>331</v>
      </c>
      <c r="C97" s="52">
        <v>34125</v>
      </c>
      <c r="D97" s="52">
        <v>32772.51</v>
      </c>
      <c r="E97" s="52">
        <v>96.036659340659341</v>
      </c>
    </row>
    <row r="98" spans="1:5">
      <c r="A98" s="53" t="s">
        <v>151</v>
      </c>
      <c r="B98" s="53" t="s">
        <v>152</v>
      </c>
      <c r="C98" s="54">
        <v>34125</v>
      </c>
      <c r="D98" s="54">
        <v>32772.51</v>
      </c>
      <c r="E98" s="54">
        <v>96.036659340659341</v>
      </c>
    </row>
    <row r="99" spans="1:5">
      <c r="A99" s="53" t="s">
        <v>361</v>
      </c>
      <c r="B99" s="53" t="s">
        <v>362</v>
      </c>
      <c r="C99" s="54">
        <v>34125</v>
      </c>
      <c r="D99" s="54">
        <v>32772.51</v>
      </c>
      <c r="E99" s="54">
        <v>96.036659340659341</v>
      </c>
    </row>
    <row r="100" spans="1:5">
      <c r="A100" s="52" t="s">
        <v>351</v>
      </c>
      <c r="B100" s="52" t="s">
        <v>352</v>
      </c>
      <c r="C100" s="52">
        <v>500</v>
      </c>
      <c r="D100" s="52">
        <v>395.91</v>
      </c>
      <c r="E100" s="52">
        <v>79.182000000000002</v>
      </c>
    </row>
    <row r="101" spans="1:5">
      <c r="A101" s="53" t="s">
        <v>151</v>
      </c>
      <c r="B101" s="53" t="s">
        <v>152</v>
      </c>
      <c r="C101" s="54">
        <v>500</v>
      </c>
      <c r="D101" s="54">
        <v>395.91</v>
      </c>
      <c r="E101" s="54">
        <v>79.182000000000002</v>
      </c>
    </row>
    <row r="102" spans="1:5">
      <c r="A102" s="53" t="s">
        <v>361</v>
      </c>
      <c r="B102" s="53" t="s">
        <v>362</v>
      </c>
      <c r="C102" s="54">
        <v>500</v>
      </c>
      <c r="D102" s="54">
        <v>395.91</v>
      </c>
      <c r="E102" s="54">
        <v>79.182000000000002</v>
      </c>
    </row>
    <row r="103" spans="1:5">
      <c r="A103" s="52" t="s">
        <v>357</v>
      </c>
      <c r="B103" s="52" t="s">
        <v>358</v>
      </c>
      <c r="C103" s="52">
        <v>30000</v>
      </c>
      <c r="D103" s="52">
        <v>30624.02</v>
      </c>
      <c r="E103" s="52">
        <v>102.08006666666667</v>
      </c>
    </row>
    <row r="104" spans="1:5">
      <c r="A104" s="53" t="s">
        <v>151</v>
      </c>
      <c r="B104" s="53" t="s">
        <v>152</v>
      </c>
      <c r="C104" s="54">
        <v>19000</v>
      </c>
      <c r="D104" s="54">
        <v>19578.71</v>
      </c>
      <c r="E104" s="54">
        <v>103.04584210526315</v>
      </c>
    </row>
    <row r="105" spans="1:5">
      <c r="A105" s="53" t="s">
        <v>361</v>
      </c>
      <c r="B105" s="53" t="s">
        <v>362</v>
      </c>
      <c r="C105" s="54">
        <v>19000</v>
      </c>
      <c r="D105" s="54">
        <v>19578.71</v>
      </c>
      <c r="E105" s="54">
        <v>103.04584210526315</v>
      </c>
    </row>
    <row r="106" spans="1:5">
      <c r="A106" s="53" t="s">
        <v>163</v>
      </c>
      <c r="B106" s="53" t="s">
        <v>164</v>
      </c>
      <c r="C106" s="54">
        <v>11000</v>
      </c>
      <c r="D106" s="54">
        <v>11045.31</v>
      </c>
      <c r="E106" s="54">
        <v>100.41190909090909</v>
      </c>
    </row>
    <row r="107" spans="1:5">
      <c r="A107" s="53" t="s">
        <v>363</v>
      </c>
      <c r="B107" s="53" t="s">
        <v>178</v>
      </c>
      <c r="C107" s="54">
        <v>11000</v>
      </c>
      <c r="D107" s="54">
        <v>11045.31</v>
      </c>
      <c r="E107" s="54">
        <v>100.41190909090909</v>
      </c>
    </row>
    <row r="108" spans="1:5">
      <c r="A108" s="51" t="s">
        <v>223</v>
      </c>
      <c r="B108" s="51" t="s">
        <v>224</v>
      </c>
      <c r="C108" s="51">
        <v>320</v>
      </c>
      <c r="D108" s="51">
        <v>320</v>
      </c>
      <c r="E108" s="51">
        <v>100</v>
      </c>
    </row>
    <row r="109" spans="1:5">
      <c r="A109" s="52" t="s">
        <v>330</v>
      </c>
      <c r="B109" s="52" t="s">
        <v>331</v>
      </c>
      <c r="C109" s="52">
        <v>320</v>
      </c>
      <c r="D109" s="52">
        <v>320</v>
      </c>
      <c r="E109" s="52">
        <v>100</v>
      </c>
    </row>
    <row r="110" spans="1:5">
      <c r="A110" s="53" t="s">
        <v>85</v>
      </c>
      <c r="B110" s="53" t="s">
        <v>86</v>
      </c>
      <c r="C110" s="54">
        <v>320</v>
      </c>
      <c r="D110" s="54">
        <v>320</v>
      </c>
      <c r="E110" s="54">
        <v>100</v>
      </c>
    </row>
    <row r="111" spans="1:5">
      <c r="A111" s="53" t="s">
        <v>293</v>
      </c>
      <c r="B111" s="53" t="s">
        <v>294</v>
      </c>
      <c r="C111" s="54">
        <v>320</v>
      </c>
      <c r="D111" s="54">
        <v>320</v>
      </c>
      <c r="E111" s="54">
        <v>100</v>
      </c>
    </row>
    <row r="112" spans="1:5">
      <c r="A112" s="51" t="s">
        <v>364</v>
      </c>
      <c r="B112" s="51" t="s">
        <v>365</v>
      </c>
      <c r="C112" s="51">
        <v>532</v>
      </c>
      <c r="D112" s="51">
        <v>0</v>
      </c>
      <c r="E112" s="51">
        <v>0</v>
      </c>
    </row>
    <row r="113" spans="1:5">
      <c r="A113" s="52" t="s">
        <v>330</v>
      </c>
      <c r="B113" s="52" t="s">
        <v>331</v>
      </c>
      <c r="C113" s="52">
        <v>532</v>
      </c>
      <c r="D113" s="52">
        <v>0</v>
      </c>
      <c r="E113" s="52">
        <v>0</v>
      </c>
    </row>
    <row r="114" spans="1:5">
      <c r="A114" s="53" t="s">
        <v>85</v>
      </c>
      <c r="B114" s="53" t="s">
        <v>86</v>
      </c>
      <c r="C114" s="54">
        <v>532</v>
      </c>
      <c r="D114" s="54">
        <v>0</v>
      </c>
      <c r="E114" s="54">
        <v>0</v>
      </c>
    </row>
    <row r="115" spans="1:5">
      <c r="A115" s="53" t="s">
        <v>297</v>
      </c>
      <c r="B115" s="53" t="s">
        <v>298</v>
      </c>
      <c r="C115" s="54">
        <v>532</v>
      </c>
      <c r="D115" s="54">
        <v>0</v>
      </c>
      <c r="E115" s="54">
        <v>0</v>
      </c>
    </row>
    <row r="116" spans="1:5">
      <c r="A116" s="51" t="s">
        <v>225</v>
      </c>
      <c r="B116" s="51" t="s">
        <v>226</v>
      </c>
      <c r="C116" s="51">
        <v>3088</v>
      </c>
      <c r="D116" s="51">
        <v>2954.48</v>
      </c>
      <c r="E116" s="51">
        <v>95.676165803108802</v>
      </c>
    </row>
    <row r="117" spans="1:5">
      <c r="A117" s="52" t="s">
        <v>330</v>
      </c>
      <c r="B117" s="52" t="s">
        <v>331</v>
      </c>
      <c r="C117" s="52">
        <v>3088</v>
      </c>
      <c r="D117" s="52">
        <v>2954.48</v>
      </c>
      <c r="E117" s="52">
        <v>95.676165803108802</v>
      </c>
    </row>
    <row r="118" spans="1:5">
      <c r="A118" s="53" t="s">
        <v>85</v>
      </c>
      <c r="B118" s="53" t="s">
        <v>86</v>
      </c>
      <c r="C118" s="54">
        <v>3088</v>
      </c>
      <c r="D118" s="54">
        <v>2954.48</v>
      </c>
      <c r="E118" s="54">
        <v>95.676165803108802</v>
      </c>
    </row>
    <row r="119" spans="1:5">
      <c r="A119" s="53" t="s">
        <v>313</v>
      </c>
      <c r="B119" s="53" t="s">
        <v>314</v>
      </c>
      <c r="C119" s="54">
        <v>3088</v>
      </c>
      <c r="D119" s="54">
        <v>2954.48</v>
      </c>
      <c r="E119" s="54">
        <v>95.676165803108802</v>
      </c>
    </row>
    <row r="120" spans="1:5">
      <c r="A120" s="51" t="s">
        <v>227</v>
      </c>
      <c r="B120" s="51" t="s">
        <v>228</v>
      </c>
      <c r="C120" s="51">
        <v>21402</v>
      </c>
      <c r="D120" s="51">
        <v>16049.58</v>
      </c>
      <c r="E120" s="51">
        <v>74.991028875805995</v>
      </c>
    </row>
    <row r="121" spans="1:5">
      <c r="A121" s="52" t="s">
        <v>351</v>
      </c>
      <c r="B121" s="52" t="s">
        <v>352</v>
      </c>
      <c r="C121" s="52">
        <v>21402</v>
      </c>
      <c r="D121" s="52">
        <v>16049.58</v>
      </c>
      <c r="E121" s="52">
        <v>74.991028875805995</v>
      </c>
    </row>
    <row r="122" spans="1:5">
      <c r="A122" s="53" t="s">
        <v>85</v>
      </c>
      <c r="B122" s="53" t="s">
        <v>86</v>
      </c>
      <c r="C122" s="54">
        <v>6500</v>
      </c>
      <c r="D122" s="54">
        <v>7753.43</v>
      </c>
      <c r="E122" s="54">
        <v>119.28353846153847</v>
      </c>
    </row>
    <row r="123" spans="1:5">
      <c r="A123" s="53" t="s">
        <v>282</v>
      </c>
      <c r="B123" s="53" t="s">
        <v>283</v>
      </c>
      <c r="C123" s="54">
        <v>0</v>
      </c>
      <c r="D123" s="54">
        <v>1453.06</v>
      </c>
      <c r="E123" s="54">
        <v>0</v>
      </c>
    </row>
    <row r="124" spans="1:5">
      <c r="A124" s="53" t="s">
        <v>297</v>
      </c>
      <c r="B124" s="53" t="s">
        <v>298</v>
      </c>
      <c r="C124" s="54">
        <v>0</v>
      </c>
      <c r="D124" s="54">
        <v>6015.1</v>
      </c>
      <c r="E124" s="54">
        <v>0</v>
      </c>
    </row>
    <row r="125" spans="1:5">
      <c r="A125" s="53" t="s">
        <v>366</v>
      </c>
      <c r="B125" s="53" t="s">
        <v>367</v>
      </c>
      <c r="C125" s="54">
        <v>6000</v>
      </c>
      <c r="D125" s="54">
        <v>0</v>
      </c>
      <c r="E125" s="54">
        <v>0</v>
      </c>
    </row>
    <row r="126" spans="1:5">
      <c r="A126" s="53" t="s">
        <v>368</v>
      </c>
      <c r="B126" s="53" t="s">
        <v>369</v>
      </c>
      <c r="C126" s="54">
        <v>0</v>
      </c>
      <c r="D126" s="54">
        <v>25</v>
      </c>
      <c r="E126" s="54">
        <v>0</v>
      </c>
    </row>
    <row r="127" spans="1:5">
      <c r="A127" s="53" t="s">
        <v>370</v>
      </c>
      <c r="B127" s="53" t="s">
        <v>135</v>
      </c>
      <c r="C127" s="54">
        <v>500</v>
      </c>
      <c r="D127" s="54">
        <v>46.43</v>
      </c>
      <c r="E127" s="54">
        <v>9.2859999999999996</v>
      </c>
    </row>
    <row r="128" spans="1:5">
      <c r="A128" s="53" t="s">
        <v>371</v>
      </c>
      <c r="B128" s="53" t="s">
        <v>372</v>
      </c>
      <c r="C128" s="54">
        <v>0</v>
      </c>
      <c r="D128" s="54">
        <v>12.5</v>
      </c>
      <c r="E128" s="54">
        <v>0</v>
      </c>
    </row>
    <row r="129" spans="1:5">
      <c r="A129" s="53" t="s">
        <v>319</v>
      </c>
      <c r="B129" s="53" t="s">
        <v>320</v>
      </c>
      <c r="C129" s="54">
        <v>0</v>
      </c>
      <c r="D129" s="54">
        <v>74.34</v>
      </c>
      <c r="E129" s="54">
        <v>0</v>
      </c>
    </row>
    <row r="130" spans="1:5">
      <c r="A130" s="53" t="s">
        <v>321</v>
      </c>
      <c r="B130" s="53" t="s">
        <v>133</v>
      </c>
      <c r="C130" s="54">
        <v>0</v>
      </c>
      <c r="D130" s="54">
        <v>127</v>
      </c>
      <c r="E130" s="54">
        <v>0</v>
      </c>
    </row>
    <row r="131" spans="1:5">
      <c r="A131" s="53" t="s">
        <v>143</v>
      </c>
      <c r="B131" s="53" t="s">
        <v>144</v>
      </c>
      <c r="C131" s="54">
        <v>10</v>
      </c>
      <c r="D131" s="54">
        <v>2.98</v>
      </c>
      <c r="E131" s="54">
        <v>29.799999999999997</v>
      </c>
    </row>
    <row r="132" spans="1:5">
      <c r="A132" s="53" t="s">
        <v>322</v>
      </c>
      <c r="B132" s="53" t="s">
        <v>323</v>
      </c>
      <c r="C132" s="54">
        <v>10</v>
      </c>
      <c r="D132" s="54">
        <v>0</v>
      </c>
      <c r="E132" s="54">
        <v>0</v>
      </c>
    </row>
    <row r="133" spans="1:5">
      <c r="A133" s="53" t="s">
        <v>373</v>
      </c>
      <c r="B133" s="53" t="s">
        <v>374</v>
      </c>
      <c r="C133" s="54">
        <v>0</v>
      </c>
      <c r="D133" s="54">
        <v>2.98</v>
      </c>
      <c r="E133" s="54">
        <v>0</v>
      </c>
    </row>
    <row r="134" spans="1:5">
      <c r="A134" s="53" t="s">
        <v>375</v>
      </c>
      <c r="B134" s="53" t="s">
        <v>376</v>
      </c>
      <c r="C134" s="54">
        <v>0</v>
      </c>
      <c r="D134" s="54">
        <v>562.5</v>
      </c>
      <c r="E134" s="54">
        <v>0</v>
      </c>
    </row>
    <row r="135" spans="1:5">
      <c r="A135" s="53" t="s">
        <v>377</v>
      </c>
      <c r="B135" s="53" t="s">
        <v>378</v>
      </c>
      <c r="C135" s="54">
        <v>0</v>
      </c>
      <c r="D135" s="54">
        <v>562.5</v>
      </c>
      <c r="E135" s="54">
        <v>0</v>
      </c>
    </row>
    <row r="136" spans="1:5">
      <c r="A136" s="53" t="s">
        <v>163</v>
      </c>
      <c r="B136" s="53" t="s">
        <v>164</v>
      </c>
      <c r="C136" s="54">
        <v>14892</v>
      </c>
      <c r="D136" s="54">
        <v>7730.67</v>
      </c>
      <c r="E136" s="54">
        <v>51.911563255439162</v>
      </c>
    </row>
    <row r="137" spans="1:5">
      <c r="A137" s="53" t="s">
        <v>325</v>
      </c>
      <c r="B137" s="53" t="s">
        <v>326</v>
      </c>
      <c r="C137" s="54">
        <v>8127</v>
      </c>
      <c r="D137" s="54">
        <v>2422.37</v>
      </c>
      <c r="E137" s="54">
        <v>29.806447643656949</v>
      </c>
    </row>
    <row r="138" spans="1:5">
      <c r="A138" s="53" t="s">
        <v>379</v>
      </c>
      <c r="B138" s="53" t="s">
        <v>380</v>
      </c>
      <c r="C138" s="54">
        <v>1000</v>
      </c>
      <c r="D138" s="54">
        <v>0</v>
      </c>
      <c r="E138" s="54">
        <v>0</v>
      </c>
    </row>
    <row r="139" spans="1:5">
      <c r="A139" s="53" t="s">
        <v>381</v>
      </c>
      <c r="B139" s="53" t="s">
        <v>382</v>
      </c>
      <c r="C139" s="54">
        <v>5265</v>
      </c>
      <c r="D139" s="54">
        <v>5265</v>
      </c>
      <c r="E139" s="54">
        <v>100</v>
      </c>
    </row>
    <row r="140" spans="1:5">
      <c r="A140" s="53" t="s">
        <v>363</v>
      </c>
      <c r="B140" s="53" t="s">
        <v>178</v>
      </c>
      <c r="C140" s="54">
        <v>500</v>
      </c>
      <c r="D140" s="54">
        <v>43.3</v>
      </c>
      <c r="E140" s="54">
        <v>8.66</v>
      </c>
    </row>
    <row r="141" spans="1:5">
      <c r="A141" s="51" t="s">
        <v>229</v>
      </c>
      <c r="B141" s="51" t="s">
        <v>230</v>
      </c>
      <c r="C141" s="51">
        <v>250</v>
      </c>
      <c r="D141" s="51">
        <v>240.82</v>
      </c>
      <c r="E141" s="51">
        <v>96.328000000000003</v>
      </c>
    </row>
    <row r="142" spans="1:5">
      <c r="A142" s="52" t="s">
        <v>342</v>
      </c>
      <c r="B142" s="52" t="s">
        <v>343</v>
      </c>
      <c r="C142" s="52">
        <v>250</v>
      </c>
      <c r="D142" s="52">
        <v>240.82</v>
      </c>
      <c r="E142" s="52">
        <v>96.328000000000003</v>
      </c>
    </row>
    <row r="143" spans="1:5">
      <c r="A143" s="53" t="s">
        <v>85</v>
      </c>
      <c r="B143" s="53" t="s">
        <v>86</v>
      </c>
      <c r="C143" s="54">
        <v>250</v>
      </c>
      <c r="D143" s="54">
        <v>240.82</v>
      </c>
      <c r="E143" s="54">
        <v>96.328000000000003</v>
      </c>
    </row>
    <row r="144" spans="1:5">
      <c r="A144" s="53" t="s">
        <v>321</v>
      </c>
      <c r="B144" s="53" t="s">
        <v>133</v>
      </c>
      <c r="C144" s="54">
        <v>250</v>
      </c>
      <c r="D144" s="54">
        <v>240.82</v>
      </c>
      <c r="E144" s="54">
        <v>96.328000000000003</v>
      </c>
    </row>
    <row r="145" spans="1:5">
      <c r="A145" s="51" t="s">
        <v>383</v>
      </c>
      <c r="B145" s="51" t="s">
        <v>231</v>
      </c>
      <c r="C145" s="51">
        <v>100100</v>
      </c>
      <c r="D145" s="51">
        <v>103031.78</v>
      </c>
      <c r="E145" s="51">
        <v>102.92885114885115</v>
      </c>
    </row>
    <row r="146" spans="1:5">
      <c r="A146" s="52" t="s">
        <v>330</v>
      </c>
      <c r="B146" s="52" t="s">
        <v>331</v>
      </c>
      <c r="C146" s="52">
        <v>100</v>
      </c>
      <c r="D146" s="52">
        <v>0</v>
      </c>
      <c r="E146" s="52">
        <v>0</v>
      </c>
    </row>
    <row r="147" spans="1:5">
      <c r="A147" s="53" t="s">
        <v>85</v>
      </c>
      <c r="B147" s="53" t="s">
        <v>86</v>
      </c>
      <c r="C147" s="54">
        <v>100</v>
      </c>
      <c r="D147" s="54">
        <v>0</v>
      </c>
      <c r="E147" s="54">
        <v>0</v>
      </c>
    </row>
    <row r="148" spans="1:5">
      <c r="A148" s="53" t="s">
        <v>347</v>
      </c>
      <c r="B148" s="53" t="s">
        <v>348</v>
      </c>
      <c r="C148" s="54">
        <v>100</v>
      </c>
      <c r="D148" s="54">
        <v>0</v>
      </c>
      <c r="E148" s="54">
        <v>0</v>
      </c>
    </row>
    <row r="149" spans="1:5">
      <c r="A149" s="52" t="s">
        <v>357</v>
      </c>
      <c r="B149" s="52" t="s">
        <v>358</v>
      </c>
      <c r="C149" s="52">
        <v>100000</v>
      </c>
      <c r="D149" s="52">
        <v>103031.78</v>
      </c>
      <c r="E149" s="52">
        <v>103.03178</v>
      </c>
    </row>
    <row r="150" spans="1:5">
      <c r="A150" s="53" t="s">
        <v>85</v>
      </c>
      <c r="B150" s="53" t="s">
        <v>86</v>
      </c>
      <c r="C150" s="54">
        <v>100000</v>
      </c>
      <c r="D150" s="54">
        <v>103031.78</v>
      </c>
      <c r="E150" s="54">
        <v>103.03178</v>
      </c>
    </row>
    <row r="151" spans="1:5">
      <c r="A151" s="53" t="s">
        <v>347</v>
      </c>
      <c r="B151" s="53" t="s">
        <v>348</v>
      </c>
      <c r="C151" s="54">
        <v>100000</v>
      </c>
      <c r="D151" s="54">
        <v>103031.78</v>
      </c>
      <c r="E151" s="54">
        <v>103.03178</v>
      </c>
    </row>
    <row r="152" spans="1:5">
      <c r="A152" s="51" t="s">
        <v>384</v>
      </c>
      <c r="B152" s="51" t="s">
        <v>232</v>
      </c>
      <c r="C152" s="51">
        <v>49732</v>
      </c>
      <c r="D152" s="51">
        <v>49730.18</v>
      </c>
      <c r="E152" s="51">
        <v>99.996340384460709</v>
      </c>
    </row>
    <row r="153" spans="1:5">
      <c r="A153" s="52" t="s">
        <v>330</v>
      </c>
      <c r="B153" s="52" t="s">
        <v>331</v>
      </c>
      <c r="C153" s="52">
        <v>49732</v>
      </c>
      <c r="D153" s="52">
        <v>49730.18</v>
      </c>
      <c r="E153" s="52">
        <v>99.996340384460709</v>
      </c>
    </row>
    <row r="154" spans="1:5">
      <c r="A154" s="53" t="s">
        <v>72</v>
      </c>
      <c r="B154" s="53" t="s">
        <v>73</v>
      </c>
      <c r="C154" s="54">
        <v>48713</v>
      </c>
      <c r="D154" s="54">
        <v>48711.75</v>
      </c>
      <c r="E154" s="54">
        <v>99.997433949869645</v>
      </c>
    </row>
    <row r="155" spans="1:5">
      <c r="A155" s="53" t="s">
        <v>332</v>
      </c>
      <c r="B155" s="53" t="s">
        <v>333</v>
      </c>
      <c r="C155" s="54">
        <v>38723</v>
      </c>
      <c r="D155" s="54">
        <v>38722.559999999998</v>
      </c>
      <c r="E155" s="54">
        <v>99.998863724401517</v>
      </c>
    </row>
    <row r="156" spans="1:5">
      <c r="A156" s="53" t="s">
        <v>338</v>
      </c>
      <c r="B156" s="53" t="s">
        <v>339</v>
      </c>
      <c r="C156" s="54">
        <v>2700</v>
      </c>
      <c r="D156" s="54">
        <v>2700</v>
      </c>
      <c r="E156" s="54">
        <v>100</v>
      </c>
    </row>
    <row r="157" spans="1:5">
      <c r="A157" s="53" t="s">
        <v>340</v>
      </c>
      <c r="B157" s="53" t="s">
        <v>341</v>
      </c>
      <c r="C157" s="54">
        <v>900</v>
      </c>
      <c r="D157" s="54">
        <v>900</v>
      </c>
      <c r="E157" s="54">
        <v>100</v>
      </c>
    </row>
    <row r="158" spans="1:5">
      <c r="A158" s="53" t="s">
        <v>344</v>
      </c>
      <c r="B158" s="53" t="s">
        <v>84</v>
      </c>
      <c r="C158" s="54">
        <v>6390</v>
      </c>
      <c r="D158" s="54">
        <v>6389.19</v>
      </c>
      <c r="E158" s="54">
        <v>99.987323943661963</v>
      </c>
    </row>
    <row r="159" spans="1:5">
      <c r="A159" s="53" t="s">
        <v>85</v>
      </c>
      <c r="B159" s="53" t="s">
        <v>86</v>
      </c>
      <c r="C159" s="54">
        <v>1019</v>
      </c>
      <c r="D159" s="54">
        <v>1018.43</v>
      </c>
      <c r="E159" s="54">
        <v>99.944062806673202</v>
      </c>
    </row>
    <row r="160" spans="1:5">
      <c r="A160" s="53" t="s">
        <v>260</v>
      </c>
      <c r="B160" s="53" t="s">
        <v>261</v>
      </c>
      <c r="C160" s="54">
        <v>210</v>
      </c>
      <c r="D160" s="54">
        <v>210</v>
      </c>
      <c r="E160" s="54">
        <v>100</v>
      </c>
    </row>
    <row r="161" spans="1:5">
      <c r="A161" s="53" t="s">
        <v>345</v>
      </c>
      <c r="B161" s="53" t="s">
        <v>346</v>
      </c>
      <c r="C161" s="54">
        <v>809</v>
      </c>
      <c r="D161" s="54">
        <v>808.43</v>
      </c>
      <c r="E161" s="54">
        <v>99.929542645241028</v>
      </c>
    </row>
    <row r="162" spans="1:5">
      <c r="A162" s="51" t="s">
        <v>385</v>
      </c>
      <c r="B162" s="51" t="s">
        <v>386</v>
      </c>
      <c r="C162" s="51">
        <v>37596</v>
      </c>
      <c r="D162" s="51">
        <v>37288.629999999997</v>
      </c>
      <c r="E162" s="51">
        <v>99.182439621236298</v>
      </c>
    </row>
    <row r="163" spans="1:5">
      <c r="A163" s="52" t="s">
        <v>330</v>
      </c>
      <c r="B163" s="52" t="s">
        <v>331</v>
      </c>
      <c r="C163" s="52">
        <v>37596</v>
      </c>
      <c r="D163" s="52">
        <v>37288.629999999997</v>
      </c>
      <c r="E163" s="52">
        <v>99.182439621236298</v>
      </c>
    </row>
    <row r="164" spans="1:5">
      <c r="A164" s="53" t="s">
        <v>72</v>
      </c>
      <c r="B164" s="53" t="s">
        <v>73</v>
      </c>
      <c r="C164" s="54">
        <v>35938</v>
      </c>
      <c r="D164" s="54">
        <v>35648.97</v>
      </c>
      <c r="E164" s="54">
        <v>99.195753798208031</v>
      </c>
    </row>
    <row r="165" spans="1:5">
      <c r="A165" s="53" t="s">
        <v>332</v>
      </c>
      <c r="B165" s="53" t="s">
        <v>333</v>
      </c>
      <c r="C165" s="54">
        <v>28548</v>
      </c>
      <c r="D165" s="54">
        <v>27939</v>
      </c>
      <c r="E165" s="54">
        <v>97.86675073560319</v>
      </c>
    </row>
    <row r="166" spans="1:5">
      <c r="A166" s="53" t="s">
        <v>336</v>
      </c>
      <c r="B166" s="53" t="s">
        <v>337</v>
      </c>
      <c r="C166" s="54">
        <v>0</v>
      </c>
      <c r="D166" s="54">
        <v>400</v>
      </c>
      <c r="E166" s="54">
        <v>0</v>
      </c>
    </row>
    <row r="167" spans="1:5">
      <c r="A167" s="53" t="s">
        <v>340</v>
      </c>
      <c r="B167" s="53" t="s">
        <v>341</v>
      </c>
      <c r="C167" s="54">
        <v>2700</v>
      </c>
      <c r="D167" s="54">
        <v>2700</v>
      </c>
      <c r="E167" s="54">
        <v>100</v>
      </c>
    </row>
    <row r="168" spans="1:5">
      <c r="A168" s="53" t="s">
        <v>344</v>
      </c>
      <c r="B168" s="53" t="s">
        <v>84</v>
      </c>
      <c r="C168" s="54">
        <v>4690</v>
      </c>
      <c r="D168" s="54">
        <v>4609.97</v>
      </c>
      <c r="E168" s="54">
        <v>98.293603411513857</v>
      </c>
    </row>
    <row r="169" spans="1:5">
      <c r="A169" s="53" t="s">
        <v>85</v>
      </c>
      <c r="B169" s="53" t="s">
        <v>86</v>
      </c>
      <c r="C169" s="54">
        <v>1658</v>
      </c>
      <c r="D169" s="54">
        <v>1639.66</v>
      </c>
      <c r="E169" s="54">
        <v>98.893848009650185</v>
      </c>
    </row>
    <row r="170" spans="1:5">
      <c r="A170" s="53" t="s">
        <v>260</v>
      </c>
      <c r="B170" s="53" t="s">
        <v>261</v>
      </c>
      <c r="C170" s="54">
        <v>330</v>
      </c>
      <c r="D170" s="54">
        <v>300</v>
      </c>
      <c r="E170" s="54">
        <v>90.909090909090907</v>
      </c>
    </row>
    <row r="171" spans="1:5">
      <c r="A171" s="53" t="s">
        <v>345</v>
      </c>
      <c r="B171" s="53" t="s">
        <v>346</v>
      </c>
      <c r="C171" s="54">
        <v>640</v>
      </c>
      <c r="D171" s="54">
        <v>631.86</v>
      </c>
      <c r="E171" s="54">
        <v>98.728125000000006</v>
      </c>
    </row>
    <row r="172" spans="1:5">
      <c r="A172" s="53" t="s">
        <v>309</v>
      </c>
      <c r="B172" s="53" t="s">
        <v>310</v>
      </c>
      <c r="C172" s="54">
        <v>688</v>
      </c>
      <c r="D172" s="54">
        <v>707.8</v>
      </c>
      <c r="E172" s="54">
        <v>102.87790697674417</v>
      </c>
    </row>
    <row r="173" spans="1:5">
      <c r="A173" s="51" t="s">
        <v>233</v>
      </c>
      <c r="B173" s="51" t="s">
        <v>234</v>
      </c>
      <c r="C173" s="51">
        <v>19753</v>
      </c>
      <c r="D173" s="51">
        <v>20017.5</v>
      </c>
      <c r="E173" s="51">
        <v>101.33903710828736</v>
      </c>
    </row>
    <row r="174" spans="1:5">
      <c r="A174" s="51" t="s">
        <v>387</v>
      </c>
      <c r="B174" s="51" t="s">
        <v>388</v>
      </c>
      <c r="C174" s="51">
        <v>18053</v>
      </c>
      <c r="D174" s="51">
        <v>18052.5</v>
      </c>
      <c r="E174" s="51">
        <v>99.997230377222621</v>
      </c>
    </row>
    <row r="175" spans="1:5">
      <c r="A175" s="52" t="s">
        <v>330</v>
      </c>
      <c r="B175" s="52" t="s">
        <v>331</v>
      </c>
      <c r="C175" s="52">
        <v>18053</v>
      </c>
      <c r="D175" s="52">
        <v>18052.5</v>
      </c>
      <c r="E175" s="52">
        <v>99.997230377222621</v>
      </c>
    </row>
    <row r="176" spans="1:5">
      <c r="A176" s="53" t="s">
        <v>163</v>
      </c>
      <c r="B176" s="53" t="s">
        <v>164</v>
      </c>
      <c r="C176" s="54">
        <v>18053</v>
      </c>
      <c r="D176" s="54">
        <v>18052.5</v>
      </c>
      <c r="E176" s="54">
        <v>99.997230377222621</v>
      </c>
    </row>
    <row r="177" spans="1:5">
      <c r="A177" s="53" t="s">
        <v>389</v>
      </c>
      <c r="B177" s="53" t="s">
        <v>390</v>
      </c>
      <c r="C177" s="54">
        <v>18053</v>
      </c>
      <c r="D177" s="54">
        <v>18052.5</v>
      </c>
      <c r="E177" s="54">
        <v>99.997230377222621</v>
      </c>
    </row>
    <row r="178" spans="1:5">
      <c r="A178" s="51" t="s">
        <v>391</v>
      </c>
      <c r="B178" s="51" t="s">
        <v>235</v>
      </c>
      <c r="C178" s="51">
        <v>1700</v>
      </c>
      <c r="D178" s="51">
        <v>1965</v>
      </c>
      <c r="E178" s="51">
        <v>115.58823529411764</v>
      </c>
    </row>
    <row r="179" spans="1:5">
      <c r="A179" s="52" t="s">
        <v>330</v>
      </c>
      <c r="B179" s="52" t="s">
        <v>331</v>
      </c>
      <c r="C179" s="52">
        <v>1000</v>
      </c>
      <c r="D179" s="52">
        <v>1000</v>
      </c>
      <c r="E179" s="52">
        <v>100</v>
      </c>
    </row>
    <row r="180" spans="1:5">
      <c r="A180" s="53" t="s">
        <v>163</v>
      </c>
      <c r="B180" s="53" t="s">
        <v>164</v>
      </c>
      <c r="C180" s="54">
        <v>1000</v>
      </c>
      <c r="D180" s="54">
        <v>1000</v>
      </c>
      <c r="E180" s="54">
        <v>100</v>
      </c>
    </row>
    <row r="181" spans="1:5">
      <c r="A181" s="53" t="s">
        <v>363</v>
      </c>
      <c r="B181" s="53" t="s">
        <v>178</v>
      </c>
      <c r="C181" s="54">
        <v>1000</v>
      </c>
      <c r="D181" s="54">
        <v>1000</v>
      </c>
      <c r="E181" s="54">
        <v>100</v>
      </c>
    </row>
    <row r="182" spans="1:5">
      <c r="A182" s="52" t="s">
        <v>357</v>
      </c>
      <c r="B182" s="52" t="s">
        <v>358</v>
      </c>
      <c r="C182" s="52">
        <v>700</v>
      </c>
      <c r="D182" s="52">
        <v>965</v>
      </c>
      <c r="E182" s="52">
        <v>137.85714285714286</v>
      </c>
    </row>
    <row r="183" spans="1:5">
      <c r="A183" s="53" t="s">
        <v>163</v>
      </c>
      <c r="B183" s="53" t="s">
        <v>164</v>
      </c>
      <c r="C183" s="54">
        <v>700</v>
      </c>
      <c r="D183" s="54">
        <v>965</v>
      </c>
      <c r="E183" s="54">
        <v>137.85714285714286</v>
      </c>
    </row>
    <row r="184" spans="1:5">
      <c r="A184" s="53" t="s">
        <v>363</v>
      </c>
      <c r="B184" s="53" t="s">
        <v>178</v>
      </c>
      <c r="C184" s="54">
        <v>700</v>
      </c>
      <c r="D184" s="54">
        <v>965</v>
      </c>
      <c r="E184" s="54">
        <v>137.85714285714286</v>
      </c>
    </row>
    <row r="185" spans="1:5">
      <c r="A185" s="51" t="s">
        <v>236</v>
      </c>
      <c r="B185" s="51" t="s">
        <v>237</v>
      </c>
      <c r="C185" s="51">
        <v>1594101</v>
      </c>
      <c r="D185" s="51">
        <v>1586295.35</v>
      </c>
      <c r="E185" s="51">
        <v>99.510341565559528</v>
      </c>
    </row>
    <row r="186" spans="1:5">
      <c r="A186" s="51" t="s">
        <v>238</v>
      </c>
      <c r="B186" s="51" t="s">
        <v>237</v>
      </c>
      <c r="C186" s="51">
        <v>1594101</v>
      </c>
      <c r="D186" s="51">
        <v>1586295.35</v>
      </c>
      <c r="E186" s="51">
        <v>99.510341565559528</v>
      </c>
    </row>
    <row r="187" spans="1:5">
      <c r="A187" s="52" t="s">
        <v>357</v>
      </c>
      <c r="B187" s="52" t="s">
        <v>358</v>
      </c>
      <c r="C187" s="52">
        <v>1594101</v>
      </c>
      <c r="D187" s="52">
        <v>1586295.35</v>
      </c>
      <c r="E187" s="52">
        <v>99.510341565559528</v>
      </c>
    </row>
    <row r="188" spans="1:5">
      <c r="A188" s="53" t="s">
        <v>72</v>
      </c>
      <c r="B188" s="53" t="s">
        <v>73</v>
      </c>
      <c r="C188" s="54">
        <v>1562328</v>
      </c>
      <c r="D188" s="54">
        <v>1556298.9</v>
      </c>
      <c r="E188" s="54">
        <v>99.614095119590758</v>
      </c>
    </row>
    <row r="189" spans="1:5">
      <c r="A189" s="53" t="s">
        <v>332</v>
      </c>
      <c r="B189" s="53" t="s">
        <v>333</v>
      </c>
      <c r="C189" s="54">
        <v>1295000</v>
      </c>
      <c r="D189" s="54">
        <v>1290989.8600000001</v>
      </c>
      <c r="E189" s="54">
        <v>99.690336679536685</v>
      </c>
    </row>
    <row r="190" spans="1:5">
      <c r="A190" s="53" t="s">
        <v>392</v>
      </c>
      <c r="B190" s="53" t="s">
        <v>393</v>
      </c>
      <c r="C190" s="54">
        <v>2750</v>
      </c>
      <c r="D190" s="54">
        <v>2749.69</v>
      </c>
      <c r="E190" s="54">
        <v>99.988727272727274</v>
      </c>
    </row>
    <row r="191" spans="1:5">
      <c r="A191" s="53" t="s">
        <v>334</v>
      </c>
      <c r="B191" s="53" t="s">
        <v>335</v>
      </c>
      <c r="C191" s="54">
        <v>10000</v>
      </c>
      <c r="D191" s="54">
        <v>26931.65</v>
      </c>
      <c r="E191" s="54">
        <v>269.31650000000002</v>
      </c>
    </row>
    <row r="192" spans="1:5">
      <c r="A192" s="53" t="s">
        <v>336</v>
      </c>
      <c r="B192" s="53" t="s">
        <v>337</v>
      </c>
      <c r="C192" s="54">
        <v>20000</v>
      </c>
      <c r="D192" s="54">
        <v>2300</v>
      </c>
      <c r="E192" s="54">
        <v>11.5</v>
      </c>
    </row>
    <row r="193" spans="1:5">
      <c r="A193" s="53" t="s">
        <v>394</v>
      </c>
      <c r="B193" s="53" t="s">
        <v>395</v>
      </c>
      <c r="C193" s="54">
        <v>2317</v>
      </c>
      <c r="D193" s="54">
        <v>2317.09</v>
      </c>
      <c r="E193" s="54">
        <v>100.00388433318948</v>
      </c>
    </row>
    <row r="194" spans="1:5">
      <c r="A194" s="53" t="s">
        <v>396</v>
      </c>
      <c r="B194" s="53" t="s">
        <v>397</v>
      </c>
      <c r="C194" s="54">
        <v>2000</v>
      </c>
      <c r="D194" s="54">
        <v>1324.32</v>
      </c>
      <c r="E194" s="54">
        <v>66.215999999999994</v>
      </c>
    </row>
    <row r="195" spans="1:5">
      <c r="A195" s="53" t="s">
        <v>338</v>
      </c>
      <c r="B195" s="53" t="s">
        <v>339</v>
      </c>
      <c r="C195" s="54">
        <v>16200</v>
      </c>
      <c r="D195" s="54">
        <v>16200</v>
      </c>
      <c r="E195" s="54">
        <v>100</v>
      </c>
    </row>
    <row r="196" spans="1:5">
      <c r="A196" s="53" t="s">
        <v>344</v>
      </c>
      <c r="B196" s="53" t="s">
        <v>84</v>
      </c>
      <c r="C196" s="54">
        <v>214000</v>
      </c>
      <c r="D196" s="54">
        <v>213425.85</v>
      </c>
      <c r="E196" s="54">
        <v>99.731705607476641</v>
      </c>
    </row>
    <row r="197" spans="1:5">
      <c r="A197" s="53" t="s">
        <v>398</v>
      </c>
      <c r="B197" s="53" t="s">
        <v>399</v>
      </c>
      <c r="C197" s="54">
        <v>14</v>
      </c>
      <c r="D197" s="54">
        <v>13.73</v>
      </c>
      <c r="E197" s="54">
        <v>98.071428571428569</v>
      </c>
    </row>
    <row r="198" spans="1:5">
      <c r="A198" s="53" t="s">
        <v>400</v>
      </c>
      <c r="B198" s="53" t="s">
        <v>401</v>
      </c>
      <c r="C198" s="54">
        <v>47</v>
      </c>
      <c r="D198" s="54">
        <v>46.71</v>
      </c>
      <c r="E198" s="54">
        <v>99.382978723404264</v>
      </c>
    </row>
    <row r="199" spans="1:5">
      <c r="A199" s="53" t="s">
        <v>85</v>
      </c>
      <c r="B199" s="53" t="s">
        <v>86</v>
      </c>
      <c r="C199" s="54">
        <v>30392</v>
      </c>
      <c r="D199" s="54">
        <v>28617.33</v>
      </c>
      <c r="E199" s="54">
        <v>94.160733087654648</v>
      </c>
    </row>
    <row r="200" spans="1:5">
      <c r="A200" s="53" t="s">
        <v>264</v>
      </c>
      <c r="B200" s="53" t="s">
        <v>265</v>
      </c>
      <c r="C200" s="54">
        <v>60</v>
      </c>
      <c r="D200" s="54">
        <v>60</v>
      </c>
      <c r="E200" s="54">
        <v>100</v>
      </c>
    </row>
    <row r="201" spans="1:5">
      <c r="A201" s="53" t="s">
        <v>345</v>
      </c>
      <c r="B201" s="53" t="s">
        <v>346</v>
      </c>
      <c r="C201" s="54">
        <v>27000</v>
      </c>
      <c r="D201" s="54">
        <v>24412.97</v>
      </c>
      <c r="E201" s="54">
        <v>90.418407407407415</v>
      </c>
    </row>
    <row r="202" spans="1:5">
      <c r="A202" s="53" t="s">
        <v>402</v>
      </c>
      <c r="B202" s="53" t="s">
        <v>403</v>
      </c>
      <c r="C202" s="54">
        <v>172</v>
      </c>
      <c r="D202" s="54">
        <v>172.01</v>
      </c>
      <c r="E202" s="54">
        <v>100.00581395348837</v>
      </c>
    </row>
    <row r="203" spans="1:5">
      <c r="A203" s="53" t="s">
        <v>355</v>
      </c>
      <c r="B203" s="53" t="s">
        <v>356</v>
      </c>
      <c r="C203" s="54">
        <v>0</v>
      </c>
      <c r="D203" s="54">
        <v>645.1</v>
      </c>
      <c r="E203" s="54">
        <v>0</v>
      </c>
    </row>
    <row r="204" spans="1:5">
      <c r="A204" s="53" t="s">
        <v>404</v>
      </c>
      <c r="B204" s="53" t="s">
        <v>405</v>
      </c>
      <c r="C204" s="54">
        <v>332</v>
      </c>
      <c r="D204" s="54">
        <v>331.75</v>
      </c>
      <c r="E204" s="54">
        <v>99.924698795180717</v>
      </c>
    </row>
    <row r="205" spans="1:5">
      <c r="A205" s="53" t="s">
        <v>406</v>
      </c>
      <c r="B205" s="53" t="s">
        <v>407</v>
      </c>
      <c r="C205" s="54">
        <v>140</v>
      </c>
      <c r="D205" s="54">
        <v>308</v>
      </c>
      <c r="E205" s="54">
        <v>220.00000000000003</v>
      </c>
    </row>
    <row r="206" spans="1:5">
      <c r="A206" s="53" t="s">
        <v>408</v>
      </c>
      <c r="B206" s="53" t="s">
        <v>141</v>
      </c>
      <c r="C206" s="54">
        <v>2688</v>
      </c>
      <c r="D206" s="54">
        <v>2687.5</v>
      </c>
      <c r="E206" s="54">
        <v>99.98139880952381</v>
      </c>
    </row>
    <row r="207" spans="1:5">
      <c r="A207" s="53" t="s">
        <v>143</v>
      </c>
      <c r="B207" s="53" t="s">
        <v>144</v>
      </c>
      <c r="C207" s="54">
        <v>1381</v>
      </c>
      <c r="D207" s="54">
        <v>1379.12</v>
      </c>
      <c r="E207" s="54">
        <v>99.863866763215057</v>
      </c>
    </row>
    <row r="208" spans="1:5">
      <c r="A208" s="53" t="s">
        <v>409</v>
      </c>
      <c r="B208" s="53" t="s">
        <v>410</v>
      </c>
      <c r="C208" s="54">
        <v>69</v>
      </c>
      <c r="D208" s="54">
        <v>68.05</v>
      </c>
      <c r="E208" s="54">
        <v>98.623188405797109</v>
      </c>
    </row>
    <row r="209" spans="1:5">
      <c r="A209" s="53" t="s">
        <v>411</v>
      </c>
      <c r="B209" s="53" t="s">
        <v>412</v>
      </c>
      <c r="C209" s="54">
        <v>499</v>
      </c>
      <c r="D209" s="54">
        <v>498.4</v>
      </c>
      <c r="E209" s="54">
        <v>99.879759519038075</v>
      </c>
    </row>
    <row r="210" spans="1:5">
      <c r="A210" s="53" t="s">
        <v>413</v>
      </c>
      <c r="B210" s="53" t="s">
        <v>414</v>
      </c>
      <c r="C210" s="54">
        <v>813</v>
      </c>
      <c r="D210" s="54">
        <v>812.67</v>
      </c>
      <c r="E210" s="54">
        <v>99.959409594095902</v>
      </c>
    </row>
  </sheetData>
  <mergeCells count="1">
    <mergeCell ref="A4:E4"/>
  </mergeCells>
  <pageMargins left="0.7" right="0.7" top="0.75" bottom="0.75" header="0.3" footer="0.3"/>
  <pageSetup paperSize="9" scale="90" fitToHeight="0" orientation="landscape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8"/>
  <sheetViews>
    <sheetView topLeftCell="A4" workbookViewId="0">
      <selection activeCell="I19" sqref="I19"/>
    </sheetView>
  </sheetViews>
  <sheetFormatPr defaultRowHeight="15"/>
  <cols>
    <col min="6" max="6" width="4.42578125" customWidth="1"/>
    <col min="7" max="7" width="10.140625" bestFit="1" customWidth="1"/>
  </cols>
  <sheetData>
    <row r="1" spans="1:11">
      <c r="A1" s="8" t="s">
        <v>239</v>
      </c>
      <c r="B1" s="8"/>
      <c r="C1" s="8"/>
      <c r="D1" s="8"/>
      <c r="E1" s="8"/>
    </row>
    <row r="2" spans="1:11">
      <c r="A2" t="s">
        <v>421</v>
      </c>
    </row>
    <row r="4" spans="1:11">
      <c r="A4" s="8" t="s">
        <v>422</v>
      </c>
      <c r="B4" s="8"/>
      <c r="C4" s="8"/>
      <c r="D4" s="8"/>
      <c r="E4" s="8"/>
      <c r="F4" s="8"/>
      <c r="G4" s="8"/>
      <c r="H4" s="8"/>
      <c r="I4" s="8"/>
    </row>
    <row r="5" spans="1:11">
      <c r="A5" t="s">
        <v>240</v>
      </c>
    </row>
    <row r="7" spans="1:11">
      <c r="A7" s="8" t="s">
        <v>241</v>
      </c>
      <c r="B7" s="8"/>
      <c r="C7" s="8"/>
      <c r="D7" s="8"/>
      <c r="E7" s="8"/>
      <c r="F7" s="8"/>
      <c r="G7" s="8"/>
      <c r="H7" s="8"/>
    </row>
    <row r="8" spans="1:11">
      <c r="A8" t="s">
        <v>242</v>
      </c>
    </row>
    <row r="10" spans="1:11">
      <c r="A10" s="8" t="s">
        <v>243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t="s">
        <v>428</v>
      </c>
    </row>
    <row r="12" spans="1:11">
      <c r="A12" t="s">
        <v>423</v>
      </c>
    </row>
    <row r="13" spans="1:11">
      <c r="A13" t="s">
        <v>424</v>
      </c>
    </row>
    <row r="16" spans="1:11">
      <c r="A16">
        <v>129</v>
      </c>
      <c r="B16" s="113" t="s">
        <v>246</v>
      </c>
      <c r="C16" s="113"/>
      <c r="D16" s="113"/>
      <c r="E16" s="113"/>
      <c r="F16" s="113"/>
      <c r="G16" s="30">
        <v>5346.91</v>
      </c>
    </row>
    <row r="17" spans="1:7">
      <c r="A17">
        <v>165</v>
      </c>
      <c r="B17" s="113" t="s">
        <v>247</v>
      </c>
      <c r="C17" s="113"/>
      <c r="D17" s="113"/>
      <c r="E17" s="113"/>
      <c r="F17" s="113"/>
      <c r="G17" s="30">
        <v>6739.5</v>
      </c>
    </row>
    <row r="18" spans="1:7">
      <c r="A18">
        <v>166</v>
      </c>
      <c r="B18" s="113" t="s">
        <v>248</v>
      </c>
      <c r="C18" s="113"/>
      <c r="D18" s="113"/>
      <c r="E18" s="113"/>
      <c r="F18" s="113"/>
      <c r="G18" s="30">
        <v>1524.19</v>
      </c>
    </row>
    <row r="19" spans="1:7">
      <c r="A19">
        <v>1</v>
      </c>
      <c r="B19" s="113" t="s">
        <v>249</v>
      </c>
      <c r="C19" s="113"/>
      <c r="D19" s="113"/>
      <c r="E19" s="113"/>
      <c r="F19" s="113"/>
      <c r="G19" s="30">
        <f>SUM(G16:G18)</f>
        <v>13610.6</v>
      </c>
    </row>
    <row r="20" spans="1:7">
      <c r="G20" s="30"/>
    </row>
    <row r="21" spans="1:7">
      <c r="G21" s="30"/>
    </row>
    <row r="22" spans="1:7">
      <c r="G22" s="30"/>
    </row>
    <row r="25" spans="1:7">
      <c r="G25" s="30"/>
    </row>
    <row r="26" spans="1:7">
      <c r="G26" s="30"/>
    </row>
    <row r="27" spans="1:7">
      <c r="G27" s="30"/>
    </row>
    <row r="28" spans="1:7">
      <c r="G28" s="30"/>
    </row>
    <row r="29" spans="1:7">
      <c r="G29" s="30"/>
    </row>
    <row r="30" spans="1:7">
      <c r="G30" s="30"/>
    </row>
    <row r="31" spans="1:7">
      <c r="G31" s="30"/>
    </row>
    <row r="32" spans="1:7">
      <c r="G32" s="30"/>
    </row>
    <row r="33" spans="7:7">
      <c r="G33" s="30"/>
    </row>
    <row r="34" spans="7:7">
      <c r="G34" s="30"/>
    </row>
    <row r="35" spans="7:7">
      <c r="G35" s="30"/>
    </row>
    <row r="36" spans="7:7">
      <c r="G36" s="30"/>
    </row>
    <row r="37" spans="7:7">
      <c r="G37" s="30"/>
    </row>
    <row r="38" spans="7:7">
      <c r="G38" s="30"/>
    </row>
  </sheetData>
  <mergeCells count="4">
    <mergeCell ref="B16:F16"/>
    <mergeCell ref="B17:F17"/>
    <mergeCell ref="B18:F18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</vt:lpstr>
      <vt:lpstr>RAČUN RASHODA</vt:lpstr>
      <vt:lpstr>IZVORI FINANCIRANJA</vt:lpstr>
      <vt:lpstr>RASHODI PREMA FUNKCIJI</vt:lpstr>
      <vt:lpstr>RASHODI PREMA PROGRAMIMA</vt:lpstr>
      <vt:lpstr>POSEBNI IZVJEŠTAJI</vt:lpstr>
      <vt:lpstr>'RAČUN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Grabovac</dc:creator>
  <cp:lastModifiedBy>Jelena Grabovac</cp:lastModifiedBy>
  <cp:lastPrinted>2025-03-24T12:04:36Z</cp:lastPrinted>
  <dcterms:created xsi:type="dcterms:W3CDTF">2024-03-26T11:13:10Z</dcterms:created>
  <dcterms:modified xsi:type="dcterms:W3CDTF">2025-03-25T08:11:32Z</dcterms:modified>
</cp:coreProperties>
</file>