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D:\Users\Racunovodstvo\Documents\FIN IZVJEŠTAJI 2024\"/>
    </mc:Choice>
  </mc:AlternateContent>
  <xr:revisionPtr revIDLastSave="0" documentId="13_ncr:1_{2A504103-538F-4FB9-9893-71418D0660A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E303" i="9" s="1"/>
  <c r="B303" i="9" s="1"/>
  <c r="F303" i="9"/>
  <c r="H302" i="9"/>
  <c r="E302" i="9" s="1"/>
  <c r="G302" i="9"/>
  <c r="F302" i="9"/>
  <c r="B302" i="9"/>
  <c r="H301" i="9"/>
  <c r="G301" i="9"/>
  <c r="F301" i="9"/>
  <c r="H300" i="9"/>
  <c r="G300" i="9"/>
  <c r="F300" i="9"/>
  <c r="H299" i="9"/>
  <c r="G299" i="9"/>
  <c r="E299" i="9" s="1"/>
  <c r="B299" i="9" s="1"/>
  <c r="F299" i="9"/>
  <c r="H298" i="9"/>
  <c r="G298" i="9"/>
  <c r="F298" i="9"/>
  <c r="H297" i="9"/>
  <c r="G297" i="9"/>
  <c r="F297" i="9"/>
  <c r="E297" i="9"/>
  <c r="B297" i="9" s="1"/>
  <c r="H296" i="9"/>
  <c r="G296" i="9"/>
  <c r="E296" i="9" s="1"/>
  <c r="F296" i="9"/>
  <c r="H295" i="9"/>
  <c r="G295" i="9"/>
  <c r="E295" i="9" s="1"/>
  <c r="B295" i="9" s="1"/>
  <c r="F295" i="9"/>
  <c r="H294" i="9"/>
  <c r="G294" i="9"/>
  <c r="F294" i="9"/>
  <c r="H293" i="9"/>
  <c r="G293" i="9"/>
  <c r="F293" i="9"/>
  <c r="H292" i="9"/>
  <c r="G292" i="9"/>
  <c r="E292" i="9" s="1"/>
  <c r="F292" i="9"/>
  <c r="F291" i="9"/>
  <c r="F290" i="9"/>
  <c r="H289" i="9"/>
  <c r="G289" i="9"/>
  <c r="F289" i="9"/>
  <c r="E289" i="9"/>
  <c r="B289" i="9" s="1"/>
  <c r="H288" i="9"/>
  <c r="G288" i="9"/>
  <c r="F288" i="9"/>
  <c r="H287" i="9"/>
  <c r="G287" i="9"/>
  <c r="E287" i="9" s="1"/>
  <c r="B287" i="9" s="1"/>
  <c r="F287" i="9"/>
  <c r="H286" i="9"/>
  <c r="G286" i="9"/>
  <c r="F286" i="9"/>
  <c r="F285" i="9"/>
  <c r="H284" i="9"/>
  <c r="E284" i="9" s="1"/>
  <c r="B284" i="9" s="1"/>
  <c r="G284" i="9"/>
  <c r="F284" i="9"/>
  <c r="H283" i="9"/>
  <c r="G283" i="9"/>
  <c r="F283" i="9"/>
  <c r="H282" i="9"/>
  <c r="G282" i="9"/>
  <c r="F282" i="9"/>
  <c r="G281" i="9"/>
  <c r="E281" i="9" s="1"/>
  <c r="B281" i="9" s="1"/>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s="1"/>
  <c r="B269" i="9" s="1"/>
  <c r="E269" i="9"/>
  <c r="M268" i="9"/>
  <c r="L268" i="9"/>
  <c r="F268" i="9" s="1"/>
  <c r="B268" i="9" s="1"/>
  <c r="E268" i="9"/>
  <c r="M267" i="9"/>
  <c r="F267" i="9" s="1"/>
  <c r="B267" i="9" s="1"/>
  <c r="L267" i="9"/>
  <c r="E267" i="9"/>
  <c r="M266" i="9"/>
  <c r="L266" i="9"/>
  <c r="F266" i="9"/>
  <c r="E266" i="9"/>
  <c r="B266" i="9" s="1"/>
  <c r="M265" i="9"/>
  <c r="L265" i="9"/>
  <c r="F265" i="9" s="1"/>
  <c r="B265" i="9" s="1"/>
  <c r="E265" i="9"/>
  <c r="M264" i="9"/>
  <c r="L264" i="9"/>
  <c r="E264" i="9"/>
  <c r="M263" i="9"/>
  <c r="F263" i="9" s="1"/>
  <c r="B263" i="9" s="1"/>
  <c r="L263" i="9"/>
  <c r="E263" i="9"/>
  <c r="M262" i="9"/>
  <c r="L262" i="9"/>
  <c r="F262" i="9"/>
  <c r="E262" i="9"/>
  <c r="B262" i="9" s="1"/>
  <c r="M261" i="9"/>
  <c r="L261" i="9"/>
  <c r="F261" i="9" s="1"/>
  <c r="B261" i="9" s="1"/>
  <c r="E261" i="9"/>
  <c r="M260" i="9"/>
  <c r="L260" i="9"/>
  <c r="F260" i="9" s="1"/>
  <c r="B260" i="9" s="1"/>
  <c r="E260" i="9"/>
  <c r="M259" i="9"/>
  <c r="F259" i="9" s="1"/>
  <c r="B259" i="9" s="1"/>
  <c r="L259" i="9"/>
  <c r="E259" i="9"/>
  <c r="M258" i="9"/>
  <c r="L258" i="9"/>
  <c r="F258" i="9"/>
  <c r="E258" i="9"/>
  <c r="B258" i="9" s="1"/>
  <c r="M257" i="9"/>
  <c r="L257" i="9"/>
  <c r="F257" i="9" s="1"/>
  <c r="B257" i="9" s="1"/>
  <c r="E257" i="9"/>
  <c r="M256" i="9"/>
  <c r="L256" i="9"/>
  <c r="F256" i="9" s="1"/>
  <c r="B256" i="9" s="1"/>
  <c r="E256" i="9"/>
  <c r="M255" i="9"/>
  <c r="L255" i="9"/>
  <c r="F255" i="9" s="1"/>
  <c r="B255" i="9" s="1"/>
  <c r="E255" i="9"/>
  <c r="M254" i="9"/>
  <c r="L254" i="9"/>
  <c r="F254" i="9"/>
  <c r="E254" i="9"/>
  <c r="B254" i="9" s="1"/>
  <c r="M253" i="9"/>
  <c r="L253" i="9"/>
  <c r="F253" i="9" s="1"/>
  <c r="E253" i="9"/>
  <c r="M252" i="9"/>
  <c r="L252" i="9"/>
  <c r="F252" i="9" s="1"/>
  <c r="B252" i="9" s="1"/>
  <c r="E252" i="9"/>
  <c r="M251" i="9"/>
  <c r="L251" i="9"/>
  <c r="F251" i="9" s="1"/>
  <c r="B251" i="9" s="1"/>
  <c r="E251" i="9"/>
  <c r="M250" i="9"/>
  <c r="L250" i="9"/>
  <c r="F250" i="9"/>
  <c r="E250" i="9"/>
  <c r="B250" i="9" s="1"/>
  <c r="M249" i="9"/>
  <c r="L249" i="9"/>
  <c r="F249" i="9" s="1"/>
  <c r="E249" i="9"/>
  <c r="M248" i="9"/>
  <c r="L248" i="9"/>
  <c r="E248" i="9"/>
  <c r="M247" i="9"/>
  <c r="L247" i="9"/>
  <c r="F247" i="9" s="1"/>
  <c r="B247" i="9" s="1"/>
  <c r="E247" i="9"/>
  <c r="M246" i="9"/>
  <c r="L246" i="9"/>
  <c r="F246" i="9"/>
  <c r="E246" i="9"/>
  <c r="B246" i="9" s="1"/>
  <c r="M245" i="9"/>
  <c r="L245" i="9"/>
  <c r="F245" i="9" s="1"/>
  <c r="E245" i="9"/>
  <c r="M244" i="9"/>
  <c r="L244" i="9"/>
  <c r="F244" i="9" s="1"/>
  <c r="B244" i="9" s="1"/>
  <c r="E244" i="9"/>
  <c r="M243" i="9"/>
  <c r="L243" i="9"/>
  <c r="E243" i="9"/>
  <c r="M242" i="9"/>
  <c r="L242" i="9"/>
  <c r="F242" i="9"/>
  <c r="E242" i="9"/>
  <c r="B242" i="9" s="1"/>
  <c r="M241" i="9"/>
  <c r="L241" i="9"/>
  <c r="F241" i="9" s="1"/>
  <c r="B241" i="9" s="1"/>
  <c r="E241" i="9"/>
  <c r="M240" i="9"/>
  <c r="L240" i="9"/>
  <c r="F240" i="9" s="1"/>
  <c r="B240" i="9" s="1"/>
  <c r="E240" i="9"/>
  <c r="M239" i="9"/>
  <c r="L239" i="9"/>
  <c r="F239" i="9" s="1"/>
  <c r="B239" i="9" s="1"/>
  <c r="E239" i="9"/>
  <c r="M238" i="9"/>
  <c r="L238" i="9"/>
  <c r="F238" i="9"/>
  <c r="E238" i="9"/>
  <c r="B238" i="9" s="1"/>
  <c r="M237" i="9"/>
  <c r="L237" i="9"/>
  <c r="F237" i="9" s="1"/>
  <c r="B237" i="9" s="1"/>
  <c r="E237" i="9"/>
  <c r="M236" i="9"/>
  <c r="L236" i="9"/>
  <c r="F236" i="9" s="1"/>
  <c r="B236" i="9" s="1"/>
  <c r="E236" i="9"/>
  <c r="M235" i="9"/>
  <c r="L235" i="9"/>
  <c r="F235" i="9" s="1"/>
  <c r="B235" i="9" s="1"/>
  <c r="E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M228" i="9"/>
  <c r="L228" i="9"/>
  <c r="F228" i="9" s="1"/>
  <c r="B228" i="9" s="1"/>
  <c r="E228" i="9"/>
  <c r="M227" i="9"/>
  <c r="F227" i="9" s="1"/>
  <c r="B227" i="9" s="1"/>
  <c r="L227" i="9"/>
  <c r="E227" i="9"/>
  <c r="M226" i="9"/>
  <c r="L226" i="9"/>
  <c r="F226" i="9"/>
  <c r="E226" i="9"/>
  <c r="B226" i="9" s="1"/>
  <c r="M225" i="9"/>
  <c r="L225" i="9"/>
  <c r="F225" i="9" s="1"/>
  <c r="B225" i="9" s="1"/>
  <c r="E225" i="9"/>
  <c r="M224" i="9"/>
  <c r="L224" i="9"/>
  <c r="F224" i="9" s="1"/>
  <c r="B224" i="9" s="1"/>
  <c r="E224" i="9"/>
  <c r="M223" i="9"/>
  <c r="L223" i="9"/>
  <c r="F223" i="9" s="1"/>
  <c r="B223" i="9" s="1"/>
  <c r="E223" i="9"/>
  <c r="M222" i="9"/>
  <c r="F222" i="9" s="1"/>
  <c r="L222" i="9"/>
  <c r="E222" i="9"/>
  <c r="M221" i="9"/>
  <c r="L221" i="9"/>
  <c r="F221" i="9" s="1"/>
  <c r="B221" i="9" s="1"/>
  <c r="E221" i="9"/>
  <c r="M220" i="9"/>
  <c r="L220" i="9"/>
  <c r="F220" i="9" s="1"/>
  <c r="B220" i="9" s="1"/>
  <c r="E220" i="9"/>
  <c r="M219" i="9"/>
  <c r="L219" i="9"/>
  <c r="E219" i="9"/>
  <c r="M218" i="9"/>
  <c r="F218" i="9" s="1"/>
  <c r="L218" i="9"/>
  <c r="E218" i="9"/>
  <c r="M217" i="9"/>
  <c r="L217" i="9"/>
  <c r="E217" i="9"/>
  <c r="M216" i="9"/>
  <c r="L216" i="9"/>
  <c r="E216" i="9"/>
  <c r="M215" i="9"/>
  <c r="F215" i="9" s="1"/>
  <c r="B215" i="9" s="1"/>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E160" i="9" s="1"/>
  <c r="F160" i="9"/>
  <c r="H159" i="9"/>
  <c r="G159" i="9"/>
  <c r="F159" i="9"/>
  <c r="H158" i="9"/>
  <c r="G158" i="9"/>
  <c r="F158" i="9"/>
  <c r="E158" i="9"/>
  <c r="B158" i="9" s="1"/>
  <c r="H157" i="9"/>
  <c r="G157" i="9"/>
  <c r="F157" i="9"/>
  <c r="E157" i="9"/>
  <c r="H156" i="9"/>
  <c r="G156" i="9"/>
  <c r="E156" i="9" s="1"/>
  <c r="F156" i="9"/>
  <c r="H155" i="9"/>
  <c r="G155" i="9"/>
  <c r="F155" i="9"/>
  <c r="H154" i="9"/>
  <c r="G154" i="9"/>
  <c r="F154" i="9"/>
  <c r="E154" i="9"/>
  <c r="B154" i="9" s="1"/>
  <c r="H153" i="9"/>
  <c r="G153" i="9"/>
  <c r="F153" i="9"/>
  <c r="E153" i="9"/>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F146" i="9"/>
  <c r="E146" i="9"/>
  <c r="B146" i="9" s="1"/>
  <c r="H145" i="9"/>
  <c r="G145" i="9"/>
  <c r="F145" i="9"/>
  <c r="E145" i="9"/>
  <c r="H144" i="9"/>
  <c r="G144" i="9"/>
  <c r="E144" i="9" s="1"/>
  <c r="F144" i="9"/>
  <c r="H143" i="9"/>
  <c r="F143" i="9"/>
  <c r="H142" i="9"/>
  <c r="E142" i="9" s="1"/>
  <c r="B142" i="9" s="1"/>
  <c r="G142" i="9"/>
  <c r="F142" i="9"/>
  <c r="H141" i="9"/>
  <c r="G141" i="9"/>
  <c r="F141" i="9"/>
  <c r="E141" i="9"/>
  <c r="B141" i="9" s="1"/>
  <c r="H140" i="9"/>
  <c r="G140" i="9"/>
  <c r="E140" i="9" s="1"/>
  <c r="F140" i="9"/>
  <c r="B140" i="9"/>
  <c r="H139" i="9"/>
  <c r="G139" i="9"/>
  <c r="F139" i="9"/>
  <c r="E139" i="9"/>
  <c r="B139" i="9" s="1"/>
  <c r="H138" i="9"/>
  <c r="E138" i="9" s="1"/>
  <c r="G138" i="9"/>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I3" i="9"/>
  <c r="H3" i="9"/>
  <c r="G3" i="9"/>
  <c r="D101" i="8"/>
  <c r="I36" i="3" s="1"/>
  <c r="D95" i="8"/>
  <c r="D90" i="8"/>
  <c r="D85" i="8"/>
  <c r="D80" i="8"/>
  <c r="D75" i="8"/>
  <c r="D70" i="8"/>
  <c r="D65" i="8"/>
  <c r="D60" i="8"/>
  <c r="D55" i="8"/>
  <c r="D50" i="8"/>
  <c r="D49" i="8" s="1"/>
  <c r="D44" i="8"/>
  <c r="D36" i="8"/>
  <c r="D26" i="8"/>
  <c r="D24" i="8" s="1"/>
  <c r="C1499" i="1" s="1"/>
  <c r="H1499" i="1" s="1"/>
  <c r="D18" i="8"/>
  <c r="D8" i="8"/>
  <c r="D6" i="8" s="1"/>
  <c r="C1481" i="1" s="1"/>
  <c r="H1481" i="1" s="1"/>
  <c r="E44" i="7"/>
  <c r="D44" i="7"/>
  <c r="E39" i="7"/>
  <c r="D39" i="7"/>
  <c r="D38" i="7" s="1"/>
  <c r="H31" i="3" s="1"/>
  <c r="E38" i="7"/>
  <c r="E30" i="7"/>
  <c r="D30" i="7"/>
  <c r="E23" i="7"/>
  <c r="E22" i="7" s="1"/>
  <c r="I30" i="3" s="1"/>
  <c r="D23" i="7"/>
  <c r="D22" i="7" s="1"/>
  <c r="D5" i="7"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1223" i="1" s="1"/>
  <c r="D246" i="5"/>
  <c r="F244" i="5"/>
  <c r="F243" i="5"/>
  <c r="E242" i="5"/>
  <c r="D242" i="5"/>
  <c r="F242" i="5" s="1"/>
  <c r="F241" i="5"/>
  <c r="F240" i="5"/>
  <c r="E239" i="5"/>
  <c r="F239" i="5" s="1"/>
  <c r="D239" i="5"/>
  <c r="D238"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79" i="5"/>
  <c r="F178"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120" i="1" s="1"/>
  <c r="D142" i="5"/>
  <c r="F141" i="5"/>
  <c r="F140" i="5"/>
  <c r="F139" i="5"/>
  <c r="F138" i="5"/>
  <c r="F137" i="5"/>
  <c r="F136" i="5"/>
  <c r="F135" i="5"/>
  <c r="E135" i="5"/>
  <c r="D135" i="5"/>
  <c r="D134" i="5" s="1"/>
  <c r="F134" i="5"/>
  <c r="E134" i="5"/>
  <c r="D1112" i="1"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F78" i="5" s="1"/>
  <c r="D78" i="5"/>
  <c r="F77" i="5"/>
  <c r="F76" i="5"/>
  <c r="F75" i="5"/>
  <c r="F74" i="5"/>
  <c r="F73" i="5"/>
  <c r="F72" i="5"/>
  <c r="F71" i="5"/>
  <c r="E70" i="5"/>
  <c r="D1048"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G183" i="9" s="1"/>
  <c r="E183" i="9" s="1"/>
  <c r="B183" i="9" s="1"/>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D561" i="1"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D509" i="1"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E472" i="4" s="1"/>
  <c r="D466" i="1" s="1"/>
  <c r="D473" i="4"/>
  <c r="F473"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F418" i="4" s="1"/>
  <c r="D418" i="4"/>
  <c r="F417" i="4"/>
  <c r="E417" i="4"/>
  <c r="D412" i="1" s="1"/>
  <c r="D417" i="4"/>
  <c r="E416" i="4"/>
  <c r="D416" i="4"/>
  <c r="D643" i="4" s="1"/>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F388" i="4"/>
  <c r="E388" i="4"/>
  <c r="D388" i="4"/>
  <c r="F387" i="4"/>
  <c r="F386" i="4"/>
  <c r="F385" i="4"/>
  <c r="F384" i="4"/>
  <c r="E383" i="4"/>
  <c r="D378" i="1" s="1"/>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26" i="1" s="1"/>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06" i="1" s="1"/>
  <c r="D312" i="4"/>
  <c r="F310" i="4"/>
  <c r="F309" i="4"/>
  <c r="F308" i="4"/>
  <c r="F307" i="4"/>
  <c r="F306" i="4"/>
  <c r="F305" i="4"/>
  <c r="E304" i="4"/>
  <c r="E299" i="4" s="1"/>
  <c r="E298"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E224" i="4" s="1"/>
  <c r="D220" i="1"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D153" i="4"/>
  <c r="C149" i="1" s="1"/>
  <c r="F150" i="4"/>
  <c r="F149" i="4"/>
  <c r="F148" i="4"/>
  <c r="F147" i="4"/>
  <c r="F146" i="4"/>
  <c r="F145" i="4"/>
  <c r="F144" i="4"/>
  <c r="F143" i="4"/>
  <c r="F142" i="4"/>
  <c r="F141" i="4"/>
  <c r="F140" i="4"/>
  <c r="E140" i="4"/>
  <c r="D140" i="4"/>
  <c r="E139" i="4"/>
  <c r="D135" i="1" s="1"/>
  <c r="D139" i="4"/>
  <c r="F139" i="4" s="1"/>
  <c r="F138" i="4"/>
  <c r="F137" i="4"/>
  <c r="F136" i="4"/>
  <c r="F135" i="4"/>
  <c r="E134" i="4"/>
  <c r="E133" i="4" s="1"/>
  <c r="D134" i="4"/>
  <c r="F133" i="4"/>
  <c r="D133" i="4"/>
  <c r="F132" i="4"/>
  <c r="F131" i="4"/>
  <c r="F130" i="4"/>
  <c r="F129" i="4"/>
  <c r="F128" i="4"/>
  <c r="E128" i="4"/>
  <c r="D128" i="4"/>
  <c r="F127" i="4"/>
  <c r="F126" i="4"/>
  <c r="E125" i="4"/>
  <c r="E124" i="4" s="1"/>
  <c r="D120" i="1"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D44" i="4" s="1"/>
  <c r="F44" i="4" s="1"/>
  <c r="E44" i="4"/>
  <c r="F43" i="4"/>
  <c r="F42" i="4"/>
  <c r="F41" i="4"/>
  <c r="E40" i="4"/>
  <c r="D40" i="4"/>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8" i="1" s="1"/>
  <c r="C1577" i="1"/>
  <c r="H1577" i="1" s="1"/>
  <c r="C1576" i="1"/>
  <c r="G1576" i="1" s="1"/>
  <c r="H1575" i="1"/>
  <c r="G1575" i="1"/>
  <c r="C1575" i="1"/>
  <c r="C1574" i="1"/>
  <c r="G1574" i="1" s="1"/>
  <c r="C1573" i="1"/>
  <c r="H1573" i="1" s="1"/>
  <c r="C1572" i="1"/>
  <c r="G1572" i="1" s="1"/>
  <c r="H1571" i="1"/>
  <c r="G1571" i="1"/>
  <c r="C1571" i="1"/>
  <c r="H1570" i="1"/>
  <c r="C1570" i="1"/>
  <c r="G1570" i="1" s="1"/>
  <c r="C1569" i="1"/>
  <c r="H1569" i="1" s="1"/>
  <c r="C1568" i="1"/>
  <c r="G1568" i="1" s="1"/>
  <c r="H1567" i="1"/>
  <c r="G1567" i="1"/>
  <c r="C1567" i="1"/>
  <c r="C1566" i="1"/>
  <c r="H1566" i="1" s="1"/>
  <c r="C1565" i="1"/>
  <c r="H1565" i="1" s="1"/>
  <c r="C1564" i="1"/>
  <c r="G1564" i="1" s="1"/>
  <c r="H1563" i="1"/>
  <c r="G1563" i="1"/>
  <c r="C1563" i="1"/>
  <c r="H1562" i="1"/>
  <c r="C1562" i="1"/>
  <c r="G1562" i="1" s="1"/>
  <c r="C1561" i="1"/>
  <c r="H1561" i="1" s="1"/>
  <c r="C1560" i="1"/>
  <c r="G1560" i="1" s="1"/>
  <c r="H1559" i="1"/>
  <c r="G1559" i="1"/>
  <c r="C1559" i="1"/>
  <c r="C1558" i="1"/>
  <c r="G1558" i="1" s="1"/>
  <c r="C1557" i="1"/>
  <c r="H1557" i="1" s="1"/>
  <c r="C1556" i="1"/>
  <c r="G1556" i="1" s="1"/>
  <c r="H1555" i="1"/>
  <c r="G1555" i="1"/>
  <c r="C1555" i="1"/>
  <c r="H1554" i="1"/>
  <c r="C1554" i="1"/>
  <c r="G1554" i="1" s="1"/>
  <c r="C1553" i="1"/>
  <c r="H1553" i="1" s="1"/>
  <c r="C1552" i="1"/>
  <c r="G1552" i="1" s="1"/>
  <c r="H1551" i="1"/>
  <c r="G1551" i="1"/>
  <c r="C1551" i="1"/>
  <c r="C1550" i="1"/>
  <c r="H1550" i="1" s="1"/>
  <c r="C1549" i="1"/>
  <c r="H1549" i="1" s="1"/>
  <c r="C1548" i="1"/>
  <c r="G1548" i="1" s="1"/>
  <c r="H1547" i="1"/>
  <c r="G1547" i="1"/>
  <c r="C1547" i="1"/>
  <c r="H1546" i="1"/>
  <c r="C1546" i="1"/>
  <c r="G1546" i="1" s="1"/>
  <c r="C1545" i="1"/>
  <c r="H1545" i="1" s="1"/>
  <c r="C1544" i="1"/>
  <c r="G1544" i="1" s="1"/>
  <c r="H1543" i="1"/>
  <c r="G1543" i="1"/>
  <c r="C1543" i="1"/>
  <c r="C1542" i="1"/>
  <c r="H1542" i="1" s="1"/>
  <c r="C1541" i="1"/>
  <c r="H1541" i="1" s="1"/>
  <c r="C1540" i="1"/>
  <c r="G1540" i="1" s="1"/>
  <c r="H1539" i="1"/>
  <c r="G1539" i="1"/>
  <c r="C1539" i="1"/>
  <c r="H1538" i="1"/>
  <c r="C1538" i="1"/>
  <c r="G1538" i="1" s="1"/>
  <c r="C1537" i="1"/>
  <c r="H1537" i="1" s="1"/>
  <c r="C1536" i="1"/>
  <c r="G1536" i="1" s="1"/>
  <c r="H1535" i="1"/>
  <c r="G1535" i="1"/>
  <c r="C1535" i="1"/>
  <c r="C1534" i="1"/>
  <c r="G1534" i="1" s="1"/>
  <c r="C1533" i="1"/>
  <c r="H1533" i="1" s="1"/>
  <c r="C1532" i="1"/>
  <c r="G1532" i="1" s="1"/>
  <c r="H1531" i="1"/>
  <c r="G1531" i="1"/>
  <c r="C1531" i="1"/>
  <c r="H1530" i="1"/>
  <c r="C1530" i="1"/>
  <c r="G1530" i="1" s="1"/>
  <c r="C1529" i="1"/>
  <c r="H1529" i="1" s="1"/>
  <c r="C1528" i="1"/>
  <c r="G1528" i="1" s="1"/>
  <c r="H1527" i="1"/>
  <c r="G1527" i="1"/>
  <c r="C1527" i="1"/>
  <c r="C1526" i="1"/>
  <c r="H1526" i="1" s="1"/>
  <c r="C1525" i="1"/>
  <c r="H1525" i="1" s="1"/>
  <c r="C1524" i="1"/>
  <c r="G1524" i="1" s="1"/>
  <c r="H1523" i="1"/>
  <c r="G1523" i="1"/>
  <c r="C1523" i="1"/>
  <c r="H1522" i="1"/>
  <c r="C1522" i="1"/>
  <c r="G1522" i="1" s="1"/>
  <c r="C1521" i="1"/>
  <c r="H1521" i="1" s="1"/>
  <c r="C1520" i="1"/>
  <c r="G1520" i="1" s="1"/>
  <c r="H1519" i="1"/>
  <c r="G1519" i="1"/>
  <c r="C1519" i="1"/>
  <c r="C1516" i="1"/>
  <c r="G1516" i="1" s="1"/>
  <c r="H1515" i="1"/>
  <c r="G1515" i="1"/>
  <c r="C1515" i="1"/>
  <c r="H1514" i="1"/>
  <c r="C1514" i="1"/>
  <c r="G1514" i="1" s="1"/>
  <c r="C1513" i="1"/>
  <c r="H1513" i="1" s="1"/>
  <c r="C1512" i="1"/>
  <c r="G1512" i="1" s="1"/>
  <c r="H1511" i="1"/>
  <c r="G1511" i="1"/>
  <c r="C1511" i="1"/>
  <c r="C1510" i="1"/>
  <c r="G1510" i="1" s="1"/>
  <c r="C1509" i="1"/>
  <c r="H1509" i="1" s="1"/>
  <c r="C1508" i="1"/>
  <c r="G1508" i="1" s="1"/>
  <c r="C1507" i="1"/>
  <c r="H1507" i="1" s="1"/>
  <c r="H1506" i="1"/>
  <c r="C1506" i="1"/>
  <c r="G1506" i="1" s="1"/>
  <c r="C1505" i="1"/>
  <c r="H1505" i="1" s="1"/>
  <c r="C1504" i="1"/>
  <c r="G1504" i="1" s="1"/>
  <c r="C1503" i="1"/>
  <c r="H1503" i="1" s="1"/>
  <c r="C1502" i="1"/>
  <c r="G1502" i="1" s="1"/>
  <c r="C1500" i="1"/>
  <c r="G1500" i="1" s="1"/>
  <c r="H1498" i="1"/>
  <c r="G1498" i="1"/>
  <c r="C1498" i="1"/>
  <c r="C1497" i="1"/>
  <c r="H1497" i="1" s="1"/>
  <c r="H1496" i="1"/>
  <c r="C1496" i="1"/>
  <c r="G1496" i="1" s="1"/>
  <c r="H1495" i="1"/>
  <c r="G1495" i="1"/>
  <c r="C1495" i="1"/>
  <c r="C1494" i="1"/>
  <c r="H1494" i="1" s="1"/>
  <c r="G1493" i="1"/>
  <c r="C1493" i="1"/>
  <c r="H1493" i="1" s="1"/>
  <c r="C1492" i="1"/>
  <c r="G1492" i="1" s="1"/>
  <c r="H1491" i="1"/>
  <c r="C1491" i="1"/>
  <c r="G1491" i="1" s="1"/>
  <c r="H1490" i="1"/>
  <c r="G1490" i="1"/>
  <c r="C1490" i="1"/>
  <c r="C1489" i="1"/>
  <c r="H1489" i="1" s="1"/>
  <c r="H1488" i="1"/>
  <c r="C1488" i="1"/>
  <c r="G1488" i="1" s="1"/>
  <c r="H1487" i="1"/>
  <c r="G1487" i="1"/>
  <c r="C1487" i="1"/>
  <c r="C1486" i="1"/>
  <c r="H1486" i="1" s="1"/>
  <c r="G1485" i="1"/>
  <c r="C1485" i="1"/>
  <c r="H1485" i="1" s="1"/>
  <c r="C1484" i="1"/>
  <c r="G1484" i="1" s="1"/>
  <c r="C1483" i="1"/>
  <c r="H1483" i="1" s="1"/>
  <c r="H1482" i="1"/>
  <c r="G1482" i="1"/>
  <c r="C1482" i="1"/>
  <c r="H1480" i="1"/>
  <c r="C1480" i="1"/>
  <c r="G1480" i="1" s="1"/>
  <c r="G1479" i="1"/>
  <c r="I1479" i="1" s="1"/>
  <c r="D1479" i="1"/>
  <c r="C1479" i="1"/>
  <c r="H1479" i="1" s="1"/>
  <c r="H1478" i="1"/>
  <c r="D1478" i="1"/>
  <c r="C1478" i="1"/>
  <c r="J1478" i="1" s="1"/>
  <c r="D1477" i="1"/>
  <c r="C1477" i="1"/>
  <c r="H1477" i="1" s="1"/>
  <c r="H1476" i="1"/>
  <c r="G1476" i="1"/>
  <c r="I1476" i="1" s="1"/>
  <c r="D1476" i="1"/>
  <c r="C1476" i="1"/>
  <c r="J1476" i="1" s="1"/>
  <c r="H1475" i="1"/>
  <c r="G1475" i="1"/>
  <c r="D1475" i="1"/>
  <c r="C1475" i="1"/>
  <c r="G1474" i="1"/>
  <c r="I1474" i="1" s="1"/>
  <c r="D1474" i="1"/>
  <c r="C1474" i="1"/>
  <c r="H1474" i="1" s="1"/>
  <c r="H1473" i="1"/>
  <c r="D1473" i="1"/>
  <c r="C1473" i="1"/>
  <c r="J1473" i="1" s="1"/>
  <c r="D1472" i="1"/>
  <c r="C1472" i="1"/>
  <c r="H1472" i="1" s="1"/>
  <c r="H1471" i="1"/>
  <c r="G1471" i="1"/>
  <c r="I1471" i="1" s="1"/>
  <c r="D1471" i="1"/>
  <c r="C1471" i="1"/>
  <c r="J1471" i="1" s="1"/>
  <c r="H1470" i="1"/>
  <c r="G1470" i="1"/>
  <c r="D1470" i="1"/>
  <c r="C1470" i="1"/>
  <c r="H1469" i="1"/>
  <c r="G1469" i="1"/>
  <c r="D1469" i="1"/>
  <c r="C1469" i="1"/>
  <c r="G1468" i="1"/>
  <c r="I1468" i="1" s="1"/>
  <c r="D1468" i="1"/>
  <c r="C1468" i="1"/>
  <c r="H1468" i="1" s="1"/>
  <c r="H1467" i="1"/>
  <c r="D1467" i="1"/>
  <c r="C1467" i="1"/>
  <c r="J1467" i="1" s="1"/>
  <c r="D1466" i="1"/>
  <c r="C1466" i="1"/>
  <c r="H1466" i="1" s="1"/>
  <c r="H1465" i="1"/>
  <c r="G1465" i="1"/>
  <c r="I1465" i="1" s="1"/>
  <c r="D1465" i="1"/>
  <c r="C1465" i="1"/>
  <c r="J1465" i="1" s="1"/>
  <c r="G1464" i="1"/>
  <c r="I1464" i="1" s="1"/>
  <c r="D1464" i="1"/>
  <c r="C1464" i="1"/>
  <c r="H1464" i="1" s="1"/>
  <c r="H1463" i="1"/>
  <c r="D1463" i="1"/>
  <c r="C1463" i="1"/>
  <c r="J1463" i="1" s="1"/>
  <c r="D1462" i="1"/>
  <c r="C1462" i="1"/>
  <c r="H1462" i="1" s="1"/>
  <c r="D1461" i="1"/>
  <c r="C1461" i="1"/>
  <c r="H1461" i="1" s="1"/>
  <c r="D1460" i="1"/>
  <c r="C1460" i="1"/>
  <c r="J1460" i="1" s="1"/>
  <c r="D1459" i="1"/>
  <c r="G1459" i="1" s="1"/>
  <c r="C1459" i="1"/>
  <c r="H1458" i="1"/>
  <c r="G1458" i="1"/>
  <c r="I1458" i="1" s="1"/>
  <c r="D1458" i="1"/>
  <c r="C1458" i="1"/>
  <c r="J1458" i="1" s="1"/>
  <c r="D1457" i="1"/>
  <c r="C1457" i="1"/>
  <c r="H1457" i="1" s="1"/>
  <c r="D1456" i="1"/>
  <c r="C1456" i="1"/>
  <c r="J1456" i="1" s="1"/>
  <c r="D1455" i="1"/>
  <c r="C1455" i="1"/>
  <c r="D1454" i="1"/>
  <c r="C1454" i="1"/>
  <c r="D1452" i="1"/>
  <c r="C1452" i="1"/>
  <c r="J1452" i="1" s="1"/>
  <c r="D1451" i="1"/>
  <c r="G1451" i="1" s="1"/>
  <c r="C1451" i="1"/>
  <c r="H1450" i="1"/>
  <c r="G1450" i="1"/>
  <c r="I1450" i="1" s="1"/>
  <c r="D1450" i="1"/>
  <c r="C1450" i="1"/>
  <c r="J1450" i="1" s="1"/>
  <c r="D1449" i="1"/>
  <c r="C1449" i="1"/>
  <c r="H1449" i="1" s="1"/>
  <c r="D1448" i="1"/>
  <c r="C1448" i="1"/>
  <c r="J1448" i="1" s="1"/>
  <c r="D1447" i="1"/>
  <c r="G1447" i="1" s="1"/>
  <c r="C1447" i="1"/>
  <c r="H1446" i="1"/>
  <c r="G1446" i="1"/>
  <c r="I1446" i="1" s="1"/>
  <c r="D1446" i="1"/>
  <c r="C1446" i="1"/>
  <c r="J1446" i="1" s="1"/>
  <c r="J1445" i="1"/>
  <c r="H1445" i="1"/>
  <c r="D1445" i="1"/>
  <c r="C1445" i="1"/>
  <c r="G1445" i="1" s="1"/>
  <c r="J1444" i="1"/>
  <c r="H1444" i="1"/>
  <c r="D1444" i="1"/>
  <c r="G1444" i="1" s="1"/>
  <c r="I1444" i="1" s="1"/>
  <c r="C1444" i="1"/>
  <c r="D1443" i="1"/>
  <c r="C1443" i="1"/>
  <c r="G1443" i="1" s="1"/>
  <c r="D1442" i="1"/>
  <c r="J1442" i="1" s="1"/>
  <c r="C1442" i="1"/>
  <c r="H1441" i="1"/>
  <c r="I1441" i="1" s="1"/>
  <c r="D1441" i="1"/>
  <c r="C1441" i="1"/>
  <c r="G1441" i="1" s="1"/>
  <c r="J1440" i="1"/>
  <c r="H1440" i="1"/>
  <c r="D1440" i="1"/>
  <c r="G1440" i="1" s="1"/>
  <c r="I1440" i="1" s="1"/>
  <c r="C1440" i="1"/>
  <c r="D1439" i="1"/>
  <c r="C1439" i="1"/>
  <c r="G1439" i="1" s="1"/>
  <c r="D1438" i="1"/>
  <c r="C1438" i="1"/>
  <c r="G1438" i="1" s="1"/>
  <c r="H1437" i="1"/>
  <c r="D1437" i="1"/>
  <c r="C1437" i="1"/>
  <c r="G1437" i="1" s="1"/>
  <c r="D1434" i="1"/>
  <c r="C1434" i="1"/>
  <c r="G1434" i="1" s="1"/>
  <c r="H1433" i="1"/>
  <c r="D1433" i="1"/>
  <c r="C1433" i="1"/>
  <c r="G1433" i="1" s="1"/>
  <c r="D1432" i="1"/>
  <c r="H1432" i="1" s="1"/>
  <c r="C1432" i="1"/>
  <c r="D1431" i="1"/>
  <c r="C1431" i="1"/>
  <c r="G1431" i="1" s="1"/>
  <c r="D1430" i="1"/>
  <c r="C1430" i="1"/>
  <c r="G1430" i="1" s="1"/>
  <c r="H1429" i="1"/>
  <c r="D1429" i="1"/>
  <c r="C1429" i="1"/>
  <c r="G1429" i="1" s="1"/>
  <c r="D1428" i="1"/>
  <c r="H1428" i="1" s="1"/>
  <c r="C1428" i="1"/>
  <c r="D1427" i="1"/>
  <c r="C1427" i="1"/>
  <c r="G1427" i="1" s="1"/>
  <c r="D1426" i="1"/>
  <c r="C1426" i="1"/>
  <c r="G1426" i="1" s="1"/>
  <c r="H1425" i="1"/>
  <c r="D1425" i="1"/>
  <c r="C1425" i="1"/>
  <c r="G1425" i="1" s="1"/>
  <c r="D1424" i="1"/>
  <c r="H1424" i="1" s="1"/>
  <c r="C1424" i="1"/>
  <c r="D1423" i="1"/>
  <c r="D1422" i="1"/>
  <c r="C1422" i="1"/>
  <c r="G1422" i="1" s="1"/>
  <c r="H1421" i="1"/>
  <c r="D1421" i="1"/>
  <c r="C1421" i="1"/>
  <c r="G1421" i="1" s="1"/>
  <c r="D1420" i="1"/>
  <c r="H1420" i="1" s="1"/>
  <c r="C1420" i="1"/>
  <c r="D1419" i="1"/>
  <c r="C1419" i="1"/>
  <c r="G1419" i="1" s="1"/>
  <c r="D1418" i="1"/>
  <c r="C1418" i="1"/>
  <c r="G1418" i="1" s="1"/>
  <c r="H1417" i="1"/>
  <c r="D1417" i="1"/>
  <c r="C1417" i="1"/>
  <c r="G1417" i="1" s="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G1237" i="1" s="1"/>
  <c r="C1237" i="1"/>
  <c r="D1236" i="1"/>
  <c r="H1236" i="1" s="1"/>
  <c r="C1236" i="1"/>
  <c r="C1235" i="1"/>
  <c r="H1234" i="1"/>
  <c r="G1234" i="1"/>
  <c r="D1234" i="1"/>
  <c r="C1234" i="1"/>
  <c r="H1233" i="1"/>
  <c r="G1233" i="1"/>
  <c r="D1233" i="1"/>
  <c r="C1233" i="1"/>
  <c r="D1232" i="1"/>
  <c r="H1232" i="1" s="1"/>
  <c r="C1232" i="1"/>
  <c r="G1231" i="1"/>
  <c r="D1231" i="1"/>
  <c r="H1231" i="1" s="1"/>
  <c r="C1231" i="1"/>
  <c r="H1230" i="1"/>
  <c r="D1230" i="1"/>
  <c r="G1230" i="1" s="1"/>
  <c r="C1230" i="1"/>
  <c r="D1229" i="1"/>
  <c r="H1229" i="1" s="1"/>
  <c r="C1229" i="1"/>
  <c r="D1228" i="1"/>
  <c r="H1228" i="1" s="1"/>
  <c r="C1228" i="1"/>
  <c r="C1227" i="1"/>
  <c r="D1226" i="1"/>
  <c r="H1226" i="1" s="1"/>
  <c r="C1226" i="1"/>
  <c r="D1225" i="1"/>
  <c r="H1225" i="1" s="1"/>
  <c r="C1225" i="1"/>
  <c r="D1224" i="1"/>
  <c r="C1224" i="1"/>
  <c r="C1223" i="1"/>
  <c r="H1221" i="1"/>
  <c r="G1221" i="1"/>
  <c r="D1221" i="1"/>
  <c r="C1221" i="1"/>
  <c r="H1220" i="1"/>
  <c r="G1220" i="1"/>
  <c r="D1220" i="1"/>
  <c r="C1220" i="1"/>
  <c r="H1219" i="1"/>
  <c r="G1219" i="1"/>
  <c r="D1219" i="1"/>
  <c r="C1219" i="1"/>
  <c r="D1218" i="1"/>
  <c r="H1218" i="1" s="1"/>
  <c r="C1218" i="1"/>
  <c r="D1217" i="1"/>
  <c r="H1217" i="1" s="1"/>
  <c r="C1217" i="1"/>
  <c r="D1216" i="1"/>
  <c r="G1216" i="1" s="1"/>
  <c r="C1216" i="1"/>
  <c r="C1215"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H1156" i="1" s="1"/>
  <c r="C1156" i="1"/>
  <c r="D1155" i="1"/>
  <c r="H1155" i="1" s="1"/>
  <c r="C1155"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D1022" i="1"/>
  <c r="H1022" i="1" s="1"/>
  <c r="C1022" i="1"/>
  <c r="H1021" i="1"/>
  <c r="G1021" i="1"/>
  <c r="D1021" i="1"/>
  <c r="C1021" i="1"/>
  <c r="D1020" i="1"/>
  <c r="H1020" i="1" s="1"/>
  <c r="C1020" i="1"/>
  <c r="D1019" i="1"/>
  <c r="H1019" i="1" s="1"/>
  <c r="C1019" i="1"/>
  <c r="D1018" i="1"/>
  <c r="H1018" i="1" s="1"/>
  <c r="C1018" i="1"/>
  <c r="H1017" i="1"/>
  <c r="G1017" i="1"/>
  <c r="D1017" i="1"/>
  <c r="C1017" i="1"/>
  <c r="H1016" i="1"/>
  <c r="G1016" i="1"/>
  <c r="D1016" i="1"/>
  <c r="C1016" i="1"/>
  <c r="D1015" i="1"/>
  <c r="H1015" i="1" s="1"/>
  <c r="C1015" i="1"/>
  <c r="H1014" i="1"/>
  <c r="G1014" i="1"/>
  <c r="D1014" i="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D998" i="1"/>
  <c r="G998" i="1" s="1"/>
  <c r="C998" i="1"/>
  <c r="D997" i="1"/>
  <c r="G997" i="1" s="1"/>
  <c r="C997" i="1"/>
  <c r="H996" i="1"/>
  <c r="D996" i="1"/>
  <c r="G996" i="1" s="1"/>
  <c r="C996" i="1"/>
  <c r="H995" i="1"/>
  <c r="G995" i="1"/>
  <c r="D995" i="1"/>
  <c r="C995" i="1"/>
  <c r="H994" i="1"/>
  <c r="G994" i="1"/>
  <c r="D994" i="1"/>
  <c r="C994" i="1"/>
  <c r="D993" i="1"/>
  <c r="H993" i="1" s="1"/>
  <c r="C993" i="1"/>
  <c r="H992" i="1"/>
  <c r="G992" i="1"/>
  <c r="D992" i="1"/>
  <c r="C992" i="1"/>
  <c r="D991" i="1"/>
  <c r="H991" i="1" s="1"/>
  <c r="C991" i="1"/>
  <c r="D989" i="1"/>
  <c r="H989" i="1" s="1"/>
  <c r="C989" i="1"/>
  <c r="D988" i="1"/>
  <c r="H988" i="1" s="1"/>
  <c r="C988" i="1"/>
  <c r="H987" i="1"/>
  <c r="G987" i="1"/>
  <c r="D987" i="1"/>
  <c r="C987"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H645" i="1"/>
  <c r="G645" i="1"/>
  <c r="D645" i="1"/>
  <c r="C645" i="1"/>
  <c r="H644" i="1"/>
  <c r="G644" i="1"/>
  <c r="D644" i="1"/>
  <c r="C644" i="1"/>
  <c r="H643" i="1"/>
  <c r="G643" i="1"/>
  <c r="D643" i="1"/>
  <c r="C643" i="1"/>
  <c r="H642" i="1"/>
  <c r="G642" i="1"/>
  <c r="D642" i="1"/>
  <c r="C642" i="1"/>
  <c r="H641" i="1"/>
  <c r="D641" i="1"/>
  <c r="G641" i="1" s="1"/>
  <c r="C641" i="1"/>
  <c r="C637"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C412" i="1"/>
  <c r="C411" i="1"/>
  <c r="H406" i="1"/>
  <c r="D406" i="1"/>
  <c r="G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D397" i="1"/>
  <c r="H396" i="1"/>
  <c r="G396" i="1"/>
  <c r="D396" i="1"/>
  <c r="C396" i="1"/>
  <c r="H395" i="1"/>
  <c r="G395" i="1"/>
  <c r="D395" i="1"/>
  <c r="C395" i="1"/>
  <c r="H394" i="1"/>
  <c r="G394" i="1"/>
  <c r="D394" i="1"/>
  <c r="C394" i="1"/>
  <c r="H393" i="1"/>
  <c r="G393" i="1"/>
  <c r="D393" i="1"/>
  <c r="C393"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H377" i="1"/>
  <c r="G377" i="1"/>
  <c r="D377" i="1"/>
  <c r="C377" i="1"/>
  <c r="H376" i="1"/>
  <c r="G376" i="1"/>
  <c r="D376" i="1"/>
  <c r="C376" i="1"/>
  <c r="H375" i="1"/>
  <c r="G375" i="1"/>
  <c r="D375" i="1"/>
  <c r="C375" i="1"/>
  <c r="H374" i="1"/>
  <c r="G374" i="1"/>
  <c r="D374" i="1"/>
  <c r="C374" i="1"/>
  <c r="D373" i="1"/>
  <c r="H372" i="1"/>
  <c r="G372" i="1"/>
  <c r="D372" i="1"/>
  <c r="C372" i="1"/>
  <c r="H371" i="1"/>
  <c r="G371" i="1"/>
  <c r="D371" i="1"/>
  <c r="C371" i="1"/>
  <c r="D370" i="1"/>
  <c r="H370" i="1" s="1"/>
  <c r="C370" i="1"/>
  <c r="H369" i="1"/>
  <c r="G369" i="1"/>
  <c r="D369" i="1"/>
  <c r="C369" i="1"/>
  <c r="H368" i="1"/>
  <c r="G368" i="1"/>
  <c r="D368" i="1"/>
  <c r="C368" i="1"/>
  <c r="D367" i="1"/>
  <c r="H367" i="1" s="1"/>
  <c r="C367" i="1"/>
  <c r="H366" i="1"/>
  <c r="G366" i="1"/>
  <c r="D366" i="1"/>
  <c r="C366" i="1"/>
  <c r="D365" i="1"/>
  <c r="H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D354" i="1"/>
  <c r="H354" i="1" s="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H295" i="1"/>
  <c r="G295" i="1"/>
  <c r="D295" i="1"/>
  <c r="C295" i="1"/>
  <c r="D292" i="1"/>
  <c r="H292" i="1" s="1"/>
  <c r="C292" i="1"/>
  <c r="H291" i="1"/>
  <c r="D291" i="1"/>
  <c r="G291" i="1" s="1"/>
  <c r="C291" i="1"/>
  <c r="G290"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D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D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0" i="1"/>
  <c r="G210" i="1"/>
  <c r="D210" i="1"/>
  <c r="C210" i="1"/>
  <c r="D209" i="1"/>
  <c r="H209" i="1" s="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D185" i="1"/>
  <c r="H185" i="1" s="1"/>
  <c r="C185" i="1"/>
  <c r="C184" i="1"/>
  <c r="H183" i="1"/>
  <c r="G183" i="1"/>
  <c r="D183" i="1"/>
  <c r="C183" i="1"/>
  <c r="D182" i="1"/>
  <c r="H182" i="1" s="1"/>
  <c r="C182" i="1"/>
  <c r="D181" i="1"/>
  <c r="H181" i="1" s="1"/>
  <c r="C181" i="1"/>
  <c r="D180" i="1"/>
  <c r="H180" i="1" s="1"/>
  <c r="C180" i="1"/>
  <c r="D179" i="1"/>
  <c r="G179" i="1" s="1"/>
  <c r="C179" i="1"/>
  <c r="H178" i="1"/>
  <c r="G178" i="1"/>
  <c r="D178" i="1"/>
  <c r="C178" i="1"/>
  <c r="D177" i="1"/>
  <c r="H177" i="1" s="1"/>
  <c r="C177" i="1"/>
  <c r="H176" i="1"/>
  <c r="G176" i="1"/>
  <c r="D176" i="1"/>
  <c r="C176" i="1"/>
  <c r="D175" i="1"/>
  <c r="H175" i="1" s="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4" i="1"/>
  <c r="D164" i="1"/>
  <c r="G164" i="1" s="1"/>
  <c r="C164" i="1"/>
  <c r="H163" i="1"/>
  <c r="D163" i="1"/>
  <c r="G163" i="1" s="1"/>
  <c r="C163" i="1"/>
  <c r="H162" i="1"/>
  <c r="G162" i="1"/>
  <c r="D162" i="1"/>
  <c r="C162" i="1"/>
  <c r="D161" i="1"/>
  <c r="H161" i="1" s="1"/>
  <c r="C161" i="1"/>
  <c r="D160" i="1"/>
  <c r="H160" i="1" s="1"/>
  <c r="C160" i="1"/>
  <c r="H158" i="1"/>
  <c r="G158" i="1"/>
  <c r="D158" i="1"/>
  <c r="C158" i="1"/>
  <c r="D157" i="1"/>
  <c r="H157" i="1" s="1"/>
  <c r="C157" i="1"/>
  <c r="H156" i="1"/>
  <c r="G156" i="1"/>
  <c r="D156" i="1"/>
  <c r="C156" i="1"/>
  <c r="D155" i="1"/>
  <c r="H155" i="1" s="1"/>
  <c r="C155" i="1"/>
  <c r="G154" i="1"/>
  <c r="D154" i="1"/>
  <c r="H154" i="1" s="1"/>
  <c r="C154" i="1"/>
  <c r="H153" i="1"/>
  <c r="G153" i="1"/>
  <c r="D153" i="1"/>
  <c r="C153" i="1"/>
  <c r="H152" i="1"/>
  <c r="G152" i="1"/>
  <c r="D152" i="1"/>
  <c r="C152" i="1"/>
  <c r="H151" i="1"/>
  <c r="G151" i="1"/>
  <c r="D151" i="1"/>
  <c r="C151" i="1"/>
  <c r="H150" i="1"/>
  <c r="D150" i="1"/>
  <c r="G150" i="1" s="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D122" i="1"/>
  <c r="G122" i="1" s="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D36" i="1"/>
  <c r="H35" i="1"/>
  <c r="G35" i="1"/>
  <c r="D35" i="1"/>
  <c r="C35" i="1"/>
  <c r="H34" i="1"/>
  <c r="G34" i="1"/>
  <c r="D34" i="1"/>
  <c r="C34"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108" i="1" l="1"/>
  <c r="H108" i="1" s="1"/>
  <c r="E106" i="4"/>
  <c r="D102" i="1" s="1"/>
  <c r="E293" i="9"/>
  <c r="B293" i="9" s="1"/>
  <c r="E301" i="9"/>
  <c r="B301" i="9" s="1"/>
  <c r="E286" i="9"/>
  <c r="B286" i="9" s="1"/>
  <c r="F250" i="5"/>
  <c r="G292" i="1"/>
  <c r="G1224" i="1"/>
  <c r="E298" i="9"/>
  <c r="B298" i="9" s="1"/>
  <c r="E33" i="9"/>
  <c r="B33" i="9" s="1"/>
  <c r="G1229" i="1"/>
  <c r="E283" i="9"/>
  <c r="E300" i="9"/>
  <c r="E27" i="9"/>
  <c r="B27" i="9" s="1"/>
  <c r="E288" i="9"/>
  <c r="B288" i="9" s="1"/>
  <c r="E294" i="9"/>
  <c r="B294" i="9" s="1"/>
  <c r="H1224" i="1"/>
  <c r="D1227" i="1"/>
  <c r="H1227" i="1" s="1"/>
  <c r="G1577" i="1"/>
  <c r="G1507" i="1"/>
  <c r="G1499" i="1"/>
  <c r="G1503" i="1"/>
  <c r="C1501" i="1"/>
  <c r="H1501" i="1" s="1"/>
  <c r="G1483" i="1"/>
  <c r="D1453" i="1"/>
  <c r="G1453" i="1" s="1"/>
  <c r="H1409" i="1"/>
  <c r="G1409" i="1"/>
  <c r="F115" i="6"/>
  <c r="E114" i="6"/>
  <c r="I27" i="3" s="1"/>
  <c r="G1236" i="1"/>
  <c r="H1237" i="1"/>
  <c r="E258" i="5"/>
  <c r="D1235" i="1" s="1"/>
  <c r="G1232" i="1"/>
  <c r="G1226" i="1"/>
  <c r="G1223" i="1"/>
  <c r="H1223" i="1"/>
  <c r="G1225" i="1"/>
  <c r="F246" i="5"/>
  <c r="G1228" i="1"/>
  <c r="E245" i="5"/>
  <c r="D1222" i="1" s="1"/>
  <c r="G1218" i="1"/>
  <c r="G1217" i="1"/>
  <c r="H1216" i="1"/>
  <c r="G1165" i="1"/>
  <c r="D1157" i="1"/>
  <c r="G1160" i="1"/>
  <c r="G1156" i="1"/>
  <c r="G1155" i="1"/>
  <c r="H1148" i="1"/>
  <c r="G1148" i="1"/>
  <c r="F170" i="5"/>
  <c r="F146" i="5"/>
  <c r="E291" i="9"/>
  <c r="B291" i="9" s="1"/>
  <c r="D1056" i="1"/>
  <c r="H1048" i="1"/>
  <c r="G1048" i="1"/>
  <c r="G1050" i="1"/>
  <c r="E69" i="5"/>
  <c r="D1047" i="1" s="1"/>
  <c r="G1033" i="1"/>
  <c r="G1030" i="1"/>
  <c r="G1032" i="1"/>
  <c r="G1022" i="1"/>
  <c r="G1019" i="1"/>
  <c r="G1020" i="1"/>
  <c r="G1018" i="1"/>
  <c r="G1015" i="1"/>
  <c r="H1013" i="1"/>
  <c r="G1013" i="1"/>
  <c r="F35" i="5"/>
  <c r="H997" i="1"/>
  <c r="G991" i="1"/>
  <c r="G993" i="1"/>
  <c r="E12" i="5"/>
  <c r="D990" i="1" s="1"/>
  <c r="G989" i="1"/>
  <c r="G988" i="1"/>
  <c r="H986" i="1"/>
  <c r="G649" i="1"/>
  <c r="E275" i="9"/>
  <c r="B275" i="9" s="1"/>
  <c r="G647" i="1"/>
  <c r="G412" i="1"/>
  <c r="H412" i="1"/>
  <c r="E643" i="4"/>
  <c r="F643" i="4" s="1"/>
  <c r="G821" i="1"/>
  <c r="G713" i="1"/>
  <c r="E31" i="9"/>
  <c r="B31" i="9" s="1"/>
  <c r="G405" i="1"/>
  <c r="G370" i="1"/>
  <c r="G367" i="1"/>
  <c r="G365" i="1"/>
  <c r="H364" i="1"/>
  <c r="E363" i="4"/>
  <c r="D358" i="1" s="1"/>
  <c r="G351" i="1"/>
  <c r="G354" i="1"/>
  <c r="G288" i="1"/>
  <c r="E273" i="9"/>
  <c r="B273" i="9" s="1"/>
  <c r="G209" i="1"/>
  <c r="E196" i="4"/>
  <c r="D192" i="1" s="1"/>
  <c r="D206" i="1"/>
  <c r="G184" i="1"/>
  <c r="G185" i="1"/>
  <c r="B222" i="9"/>
  <c r="G182" i="1"/>
  <c r="G181" i="1"/>
  <c r="G180" i="1"/>
  <c r="E44" i="9"/>
  <c r="B44" i="9" s="1"/>
  <c r="H179" i="1"/>
  <c r="F219" i="9"/>
  <c r="B219" i="9" s="1"/>
  <c r="G177" i="1"/>
  <c r="G175" i="1"/>
  <c r="H173" i="1"/>
  <c r="G173" i="1"/>
  <c r="F177" i="4"/>
  <c r="G160" i="1"/>
  <c r="G161" i="1"/>
  <c r="E163" i="4"/>
  <c r="D159" i="1" s="1"/>
  <c r="G155" i="1"/>
  <c r="G157" i="1"/>
  <c r="E152" i="4"/>
  <c r="D148" i="1" s="1"/>
  <c r="F159" i="4"/>
  <c r="E40" i="9"/>
  <c r="B40" i="9" s="1"/>
  <c r="B218" i="9"/>
  <c r="G120" i="1"/>
  <c r="H120" i="1"/>
  <c r="F124" i="4"/>
  <c r="D121" i="1"/>
  <c r="G108" i="1"/>
  <c r="G113" i="1"/>
  <c r="F217" i="9"/>
  <c r="B217" i="9" s="1"/>
  <c r="E82" i="4"/>
  <c r="D78" i="1" s="1"/>
  <c r="H64" i="1"/>
  <c r="H1454" i="1"/>
  <c r="C1436" i="1"/>
  <c r="H29" i="3"/>
  <c r="C1453" i="1"/>
  <c r="G1455" i="1"/>
  <c r="H30" i="3"/>
  <c r="H326" i="1"/>
  <c r="G326" i="1"/>
  <c r="H378" i="1"/>
  <c r="G378" i="1"/>
  <c r="H1211" i="1"/>
  <c r="G1211" i="1"/>
  <c r="I1443" i="1"/>
  <c r="G135" i="1"/>
  <c r="H135" i="1"/>
  <c r="H561" i="1"/>
  <c r="G561" i="1"/>
  <c r="H149" i="1"/>
  <c r="G149" i="1"/>
  <c r="H509" i="1"/>
  <c r="G509" i="1"/>
  <c r="H33" i="1"/>
  <c r="G33" i="1"/>
  <c r="H70" i="1"/>
  <c r="G70" i="1"/>
  <c r="H1112" i="1"/>
  <c r="G1112" i="1"/>
  <c r="H1120" i="1"/>
  <c r="G1120" i="1"/>
  <c r="F51" i="4"/>
  <c r="D50" i="4"/>
  <c r="J1443" i="1"/>
  <c r="J1466" i="1"/>
  <c r="J1472" i="1"/>
  <c r="J1477" i="1"/>
  <c r="H1564" i="1"/>
  <c r="G1566" i="1"/>
  <c r="H1572" i="1"/>
  <c r="F225" i="4"/>
  <c r="D224" i="4"/>
  <c r="C47" i="1"/>
  <c r="C221" i="1"/>
  <c r="C232" i="1"/>
  <c r="C339" i="1"/>
  <c r="C373" i="1"/>
  <c r="C441" i="1"/>
  <c r="C453" i="1"/>
  <c r="C532" i="1"/>
  <c r="H1427" i="1"/>
  <c r="H1431" i="1"/>
  <c r="H1442" i="1"/>
  <c r="G1452" i="1"/>
  <c r="G1454" i="1"/>
  <c r="G1456" i="1"/>
  <c r="G1466" i="1"/>
  <c r="I1466" i="1" s="1"/>
  <c r="G1472" i="1"/>
  <c r="I1472" i="1" s="1"/>
  <c r="G1477" i="1"/>
  <c r="I1477" i="1" s="1"/>
  <c r="J1479" i="1"/>
  <c r="H1502" i="1"/>
  <c r="H1510" i="1"/>
  <c r="H1534" i="1"/>
  <c r="H1558" i="1"/>
  <c r="F264" i="4"/>
  <c r="D263" i="4"/>
  <c r="F485" i="4"/>
  <c r="D484" i="4"/>
  <c r="J1439" i="1"/>
  <c r="J1462" i="1"/>
  <c r="F40" i="4"/>
  <c r="D7" i="4"/>
  <c r="D152" i="4"/>
  <c r="F153" i="4"/>
  <c r="F169" i="4"/>
  <c r="D163" i="4"/>
  <c r="G1442" i="1"/>
  <c r="I1442" i="1" s="1"/>
  <c r="J1449" i="1"/>
  <c r="J1457" i="1"/>
  <c r="H1500" i="1"/>
  <c r="G1505" i="1"/>
  <c r="H1508" i="1"/>
  <c r="G1513" i="1"/>
  <c r="H1516" i="1"/>
  <c r="G1521" i="1"/>
  <c r="H1524" i="1"/>
  <c r="G1526" i="1"/>
  <c r="G1529" i="1"/>
  <c r="H1532" i="1"/>
  <c r="G1537" i="1"/>
  <c r="H1540" i="1"/>
  <c r="G1542" i="1"/>
  <c r="G1545" i="1"/>
  <c r="H1548" i="1"/>
  <c r="G1550" i="1"/>
  <c r="G1553" i="1"/>
  <c r="H1556" i="1"/>
  <c r="G1561" i="1"/>
  <c r="G1569" i="1"/>
  <c r="H1574" i="1"/>
  <c r="C36" i="1"/>
  <c r="C165" i="1"/>
  <c r="C255" i="1"/>
  <c r="C275" i="1"/>
  <c r="C391" i="1"/>
  <c r="C397" i="1"/>
  <c r="C529" i="1"/>
  <c r="C549" i="1"/>
  <c r="C1201" i="1"/>
  <c r="H1419" i="1"/>
  <c r="H1439" i="1"/>
  <c r="I1439" i="1" s="1"/>
  <c r="J1441" i="1"/>
  <c r="H1443" i="1"/>
  <c r="G1448" i="1"/>
  <c r="G1460" i="1"/>
  <c r="I1460" i="1" s="1"/>
  <c r="G1462" i="1"/>
  <c r="I1462" i="1" s="1"/>
  <c r="J1464" i="1"/>
  <c r="J1468" i="1"/>
  <c r="J1474" i="1"/>
  <c r="G1481" i="1"/>
  <c r="H1484" i="1"/>
  <c r="G1486" i="1"/>
  <c r="G1489" i="1"/>
  <c r="H1492" i="1"/>
  <c r="G1494" i="1"/>
  <c r="G1497" i="1"/>
  <c r="H1576" i="1"/>
  <c r="H1578" i="1"/>
  <c r="E7" i="4"/>
  <c r="F83" i="4"/>
  <c r="D82" i="4"/>
  <c r="F253" i="4"/>
  <c r="D252" i="4"/>
  <c r="D363" i="4"/>
  <c r="D94" i="1"/>
  <c r="D212" i="1"/>
  <c r="D240" i="1"/>
  <c r="D293" i="1"/>
  <c r="D294" i="1"/>
  <c r="D299" i="1"/>
  <c r="D392" i="1"/>
  <c r="D411" i="1"/>
  <c r="D467" i="1"/>
  <c r="D1097" i="1"/>
  <c r="D1408" i="1"/>
  <c r="H1418" i="1"/>
  <c r="G1420" i="1"/>
  <c r="H1422" i="1"/>
  <c r="G1424" i="1"/>
  <c r="H1426" i="1"/>
  <c r="G1428" i="1"/>
  <c r="H1430" i="1"/>
  <c r="G1432" i="1"/>
  <c r="H1434" i="1"/>
  <c r="H1438" i="1"/>
  <c r="H1447" i="1"/>
  <c r="I1447" i="1" s="1"/>
  <c r="J1447" i="1"/>
  <c r="H1448" i="1"/>
  <c r="G1449" i="1"/>
  <c r="I1449" i="1" s="1"/>
  <c r="H1451" i="1"/>
  <c r="I1451" i="1" s="1"/>
  <c r="J1451" i="1"/>
  <c r="H1452" i="1"/>
  <c r="H1455" i="1"/>
  <c r="J1455" i="1"/>
  <c r="H1456" i="1"/>
  <c r="G1457" i="1"/>
  <c r="I1457" i="1" s="1"/>
  <c r="H1459" i="1"/>
  <c r="I1459" i="1" s="1"/>
  <c r="J1459" i="1"/>
  <c r="H1460" i="1"/>
  <c r="G1461" i="1"/>
  <c r="G1463" i="1"/>
  <c r="I1463" i="1" s="1"/>
  <c r="G1467" i="1"/>
  <c r="I1467" i="1" s="1"/>
  <c r="G1473" i="1"/>
  <c r="I1473" i="1" s="1"/>
  <c r="G1478" i="1"/>
  <c r="I1478" i="1" s="1"/>
  <c r="H1504" i="1"/>
  <c r="G1509" i="1"/>
  <c r="H1512" i="1"/>
  <c r="H1520" i="1"/>
  <c r="G1525" i="1"/>
  <c r="H1528" i="1"/>
  <c r="G1533" i="1"/>
  <c r="H1536" i="1"/>
  <c r="G1541" i="1"/>
  <c r="H1544" i="1"/>
  <c r="G1549" i="1"/>
  <c r="H1552" i="1"/>
  <c r="G1557" i="1"/>
  <c r="H1560" i="1"/>
  <c r="G1565" i="1"/>
  <c r="H1568" i="1"/>
  <c r="G1573" i="1"/>
  <c r="H1580" i="1"/>
  <c r="E50" i="4"/>
  <c r="D46" i="1" s="1"/>
  <c r="D311" i="4"/>
  <c r="F427" i="4"/>
  <c r="D421" i="4"/>
  <c r="D42" i="8"/>
  <c r="D196" i="4"/>
  <c r="D644" i="4"/>
  <c r="F70" i="5"/>
  <c r="D69" i="5"/>
  <c r="H290" i="9"/>
  <c r="E87" i="5"/>
  <c r="H308" i="9"/>
  <c r="E176" i="5"/>
  <c r="E238" i="5"/>
  <c r="F238" i="5" s="1"/>
  <c r="D245" i="5"/>
  <c r="E141" i="6"/>
  <c r="D43" i="8"/>
  <c r="F188" i="4"/>
  <c r="F383" i="4"/>
  <c r="E644" i="4"/>
  <c r="D638" i="1" s="1"/>
  <c r="E459" i="4"/>
  <c r="D453" i="1" s="1"/>
  <c r="H166" i="9"/>
  <c r="E529" i="4"/>
  <c r="D12" i="5"/>
  <c r="F45" i="5"/>
  <c r="F130" i="6"/>
  <c r="D129" i="6"/>
  <c r="G197" i="9"/>
  <c r="E197" i="9" s="1"/>
  <c r="B197" i="9" s="1"/>
  <c r="G178" i="9"/>
  <c r="E178" i="9" s="1"/>
  <c r="B178" i="9" s="1"/>
  <c r="F45" i="4"/>
  <c r="D106" i="4"/>
  <c r="F125" i="4"/>
  <c r="G205" i="9"/>
  <c r="E205" i="9" s="1"/>
  <c r="B205" i="9" s="1"/>
  <c r="G186" i="9"/>
  <c r="E186" i="9" s="1"/>
  <c r="B186" i="9" s="1"/>
  <c r="F134" i="4"/>
  <c r="D215" i="4"/>
  <c r="D299" i="4"/>
  <c r="D351" i="4"/>
  <c r="F416" i="4"/>
  <c r="D472" i="4"/>
  <c r="E484" i="4"/>
  <c r="D478" i="1" s="1"/>
  <c r="F198" i="5"/>
  <c r="D190" i="5"/>
  <c r="F530" i="4"/>
  <c r="D529" i="4"/>
  <c r="E593" i="4"/>
  <c r="D587" i="1" s="1"/>
  <c r="D118" i="5"/>
  <c r="F36" i="6"/>
  <c r="D35" i="6"/>
  <c r="F122" i="6"/>
  <c r="D114" i="6"/>
  <c r="E5" i="7"/>
  <c r="G316" i="9" s="1"/>
  <c r="E316" i="9" s="1"/>
  <c r="G174" i="9"/>
  <c r="E174" i="9" s="1"/>
  <c r="B174" i="9" s="1"/>
  <c r="G207" i="9"/>
  <c r="E207" i="9" s="1"/>
  <c r="B207" i="9" s="1"/>
  <c r="D580" i="4"/>
  <c r="F585" i="4"/>
  <c r="F594" i="4"/>
  <c r="D593" i="4"/>
  <c r="F8" i="5"/>
  <c r="D177" i="5"/>
  <c r="F180" i="5"/>
  <c r="F207" i="5"/>
  <c r="D206" i="5"/>
  <c r="F5" i="6"/>
  <c r="G167" i="9"/>
  <c r="E167" i="9" s="1"/>
  <c r="B167" i="9" s="1"/>
  <c r="G171" i="9"/>
  <c r="E171" i="9" s="1"/>
  <c r="B171" i="9" s="1"/>
  <c r="G175" i="9"/>
  <c r="E175" i="9" s="1"/>
  <c r="B175" i="9" s="1"/>
  <c r="G179" i="9"/>
  <c r="E179" i="9" s="1"/>
  <c r="B179" i="9" s="1"/>
  <c r="G190" i="9"/>
  <c r="E190" i="9" s="1"/>
  <c r="B190" i="9" s="1"/>
  <c r="G199" i="9"/>
  <c r="E199" i="9" s="1"/>
  <c r="B199" i="9" s="1"/>
  <c r="B138" i="9"/>
  <c r="B145" i="9"/>
  <c r="B149" i="9"/>
  <c r="B153" i="9"/>
  <c r="B157" i="9"/>
  <c r="M213" i="9"/>
  <c r="G279" i="9"/>
  <c r="E279" i="9" s="1"/>
  <c r="B279" i="9" s="1"/>
  <c r="G191" i="9"/>
  <c r="E191" i="9" s="1"/>
  <c r="B191" i="9" s="1"/>
  <c r="G187" i="9"/>
  <c r="E187" i="9" s="1"/>
  <c r="B187" i="9" s="1"/>
  <c r="G166" i="9"/>
  <c r="E166" i="9" s="1"/>
  <c r="B166" i="9" s="1"/>
  <c r="H165" i="9"/>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192" i="9" s="1"/>
  <c r="G188" i="9"/>
  <c r="E188" i="9" s="1"/>
  <c r="B188" i="9" s="1"/>
  <c r="G165" i="9"/>
  <c r="G164" i="9"/>
  <c r="E164" i="9" s="1"/>
  <c r="B164" i="9" s="1"/>
  <c r="G163" i="9"/>
  <c r="E163" i="9" s="1"/>
  <c r="B163" i="9" s="1"/>
  <c r="G162" i="9"/>
  <c r="E162" i="9" s="1"/>
  <c r="B162" i="9" s="1"/>
  <c r="G161" i="9"/>
  <c r="E161" i="9" s="1"/>
  <c r="B161" i="9" s="1"/>
  <c r="I10" i="9"/>
  <c r="B144" i="9"/>
  <c r="B148" i="9"/>
  <c r="B152" i="9"/>
  <c r="B156" i="9"/>
  <c r="B160" i="9"/>
  <c r="G169" i="9"/>
  <c r="E169" i="9" s="1"/>
  <c r="B169" i="9" s="1"/>
  <c r="G173" i="9"/>
  <c r="E173" i="9" s="1"/>
  <c r="B173" i="9" s="1"/>
  <c r="G177" i="9"/>
  <c r="E177" i="9" s="1"/>
  <c r="B177" i="9" s="1"/>
  <c r="G181" i="9"/>
  <c r="E181" i="9" s="1"/>
  <c r="B181" i="9" s="1"/>
  <c r="G185" i="9"/>
  <c r="E185" i="9" s="1"/>
  <c r="B185" i="9" s="1"/>
  <c r="G195" i="9"/>
  <c r="E195" i="9" s="1"/>
  <c r="B195" i="9" s="1"/>
  <c r="G203" i="9"/>
  <c r="E203" i="9" s="1"/>
  <c r="B203" i="9" s="1"/>
  <c r="G211" i="9"/>
  <c r="E211" i="9" s="1"/>
  <c r="B211" i="9" s="1"/>
  <c r="L213" i="9"/>
  <c r="B296" i="9"/>
  <c r="E290" i="9"/>
  <c r="B290" i="9" s="1"/>
  <c r="E147" i="9"/>
  <c r="B147" i="9" s="1"/>
  <c r="E151" i="9"/>
  <c r="B151" i="9" s="1"/>
  <c r="E155" i="9"/>
  <c r="B155" i="9" s="1"/>
  <c r="E159" i="9"/>
  <c r="B159" i="9" s="1"/>
  <c r="G168" i="9"/>
  <c r="E168" i="9" s="1"/>
  <c r="B168" i="9" s="1"/>
  <c r="G172" i="9"/>
  <c r="E172" i="9" s="1"/>
  <c r="B172" i="9" s="1"/>
  <c r="G176" i="9"/>
  <c r="E176" i="9" s="1"/>
  <c r="B176" i="9" s="1"/>
  <c r="G180" i="9"/>
  <c r="E180" i="9" s="1"/>
  <c r="B180" i="9" s="1"/>
  <c r="G184" i="9"/>
  <c r="E184" i="9" s="1"/>
  <c r="B184" i="9" s="1"/>
  <c r="G189" i="9"/>
  <c r="E189" i="9" s="1"/>
  <c r="B189" i="9" s="1"/>
  <c r="G193" i="9"/>
  <c r="E193" i="9" s="1"/>
  <c r="B193" i="9" s="1"/>
  <c r="G201" i="9"/>
  <c r="E201" i="9" s="1"/>
  <c r="B201" i="9" s="1"/>
  <c r="G209" i="9"/>
  <c r="E209" i="9" s="1"/>
  <c r="B209" i="9" s="1"/>
  <c r="F216" i="9"/>
  <c r="B216" i="9" s="1"/>
  <c r="F232" i="9"/>
  <c r="B232" i="9" s="1"/>
  <c r="F243" i="9"/>
  <c r="B243" i="9" s="1"/>
  <c r="F248" i="9"/>
  <c r="B248" i="9" s="1"/>
  <c r="F264" i="9"/>
  <c r="B264" i="9" s="1"/>
  <c r="E282" i="9"/>
  <c r="B282" i="9" s="1"/>
  <c r="B245" i="9"/>
  <c r="B249" i="9"/>
  <c r="B253" i="9"/>
  <c r="F277" i="9"/>
  <c r="B283" i="9"/>
  <c r="B292" i="9"/>
  <c r="B300" i="9"/>
  <c r="G1227" i="1" l="1"/>
  <c r="G1501" i="1"/>
  <c r="H19" i="9"/>
  <c r="E19" i="9" s="1"/>
  <c r="B19" i="9" s="1"/>
  <c r="H1453" i="1"/>
  <c r="I1456" i="1"/>
  <c r="I1455" i="1"/>
  <c r="G1235" i="1"/>
  <c r="H1235" i="1"/>
  <c r="H1157" i="1"/>
  <c r="G1157" i="1"/>
  <c r="G1056" i="1"/>
  <c r="H1056" i="1"/>
  <c r="E7" i="5"/>
  <c r="F213" i="9"/>
  <c r="B213" i="9" s="1"/>
  <c r="D637" i="1"/>
  <c r="G637" i="1" s="1"/>
  <c r="E350" i="4"/>
  <c r="E407" i="4" s="1"/>
  <c r="D402" i="1" s="1"/>
  <c r="H206" i="1"/>
  <c r="G206" i="1"/>
  <c r="E151" i="4"/>
  <c r="I17" i="3" s="1"/>
  <c r="G121" i="1"/>
  <c r="H121" i="1"/>
  <c r="B316" i="9"/>
  <c r="E315" i="9"/>
  <c r="I10" i="3" s="1"/>
  <c r="F114" i="6"/>
  <c r="H27" i="3"/>
  <c r="C1408" i="1"/>
  <c r="G310" i="9"/>
  <c r="E310" i="9" s="1"/>
  <c r="B310" i="9" s="1"/>
  <c r="F190" i="5"/>
  <c r="C1167" i="1"/>
  <c r="I22" i="3"/>
  <c r="D1153" i="1"/>
  <c r="K1451" i="9"/>
  <c r="G314" i="9"/>
  <c r="E314" i="9" s="1"/>
  <c r="B314" i="9" s="1"/>
  <c r="I34" i="3"/>
  <c r="C1517" i="1"/>
  <c r="F311" i="4"/>
  <c r="C306" i="1"/>
  <c r="H411" i="1"/>
  <c r="G411" i="1"/>
  <c r="F163" i="4"/>
  <c r="C159" i="1"/>
  <c r="F484" i="4"/>
  <c r="C478" i="1"/>
  <c r="H232" i="1"/>
  <c r="G232" i="1"/>
  <c r="D141" i="6"/>
  <c r="F593" i="4"/>
  <c r="C587" i="1"/>
  <c r="F129" i="6"/>
  <c r="C1423" i="1"/>
  <c r="G313" i="9"/>
  <c r="E313" i="9" s="1"/>
  <c r="F421" i="4"/>
  <c r="C415" i="1"/>
  <c r="D420" i="4"/>
  <c r="H1097" i="1"/>
  <c r="G1097" i="1"/>
  <c r="H240" i="1"/>
  <c r="G240" i="1"/>
  <c r="F82" i="4"/>
  <c r="C78" i="1"/>
  <c r="H529" i="1"/>
  <c r="G529" i="1"/>
  <c r="H221" i="1"/>
  <c r="G221" i="1"/>
  <c r="G318" i="9"/>
  <c r="E318" i="9" s="1"/>
  <c r="G308" i="9"/>
  <c r="E308" i="9" s="1"/>
  <c r="B308" i="9" s="1"/>
  <c r="D176" i="5"/>
  <c r="F177" i="5"/>
  <c r="C1154" i="1"/>
  <c r="F35" i="6"/>
  <c r="H25" i="3"/>
  <c r="C1329" i="1"/>
  <c r="D528" i="4"/>
  <c r="F529" i="4"/>
  <c r="C523" i="1"/>
  <c r="D298" i="4"/>
  <c r="C294" i="1"/>
  <c r="F299" i="4"/>
  <c r="E528" i="4"/>
  <c r="D523" i="1"/>
  <c r="F245" i="5"/>
  <c r="C1222" i="1"/>
  <c r="E68" i="5"/>
  <c r="D1065" i="1"/>
  <c r="F644" i="4"/>
  <c r="C638" i="1"/>
  <c r="H299" i="1"/>
  <c r="G299" i="1"/>
  <c r="H212" i="1"/>
  <c r="G212" i="1"/>
  <c r="F252" i="4"/>
  <c r="C248" i="1"/>
  <c r="I1448" i="1"/>
  <c r="H397" i="1"/>
  <c r="G397" i="1"/>
  <c r="H165" i="1"/>
  <c r="G165" i="1"/>
  <c r="F263" i="4"/>
  <c r="C259" i="1"/>
  <c r="I1452" i="1"/>
  <c r="H373" i="1"/>
  <c r="G373" i="1"/>
  <c r="H47" i="1"/>
  <c r="G47" i="1"/>
  <c r="F580" i="4"/>
  <c r="C574" i="1"/>
  <c r="F118" i="5"/>
  <c r="C1096" i="1"/>
  <c r="F106" i="4"/>
  <c r="C102" i="1"/>
  <c r="F12" i="5"/>
  <c r="C990" i="1"/>
  <c r="I35" i="3"/>
  <c r="C1518" i="1"/>
  <c r="D68" i="5"/>
  <c r="F69" i="5"/>
  <c r="C1047" i="1"/>
  <c r="E420" i="4"/>
  <c r="H549" i="1"/>
  <c r="G549" i="1"/>
  <c r="H275" i="1"/>
  <c r="G275" i="1"/>
  <c r="F7" i="4"/>
  <c r="D6" i="4"/>
  <c r="C3" i="1"/>
  <c r="G453" i="1"/>
  <c r="H453" i="1"/>
  <c r="F351" i="4"/>
  <c r="D350" i="4"/>
  <c r="C346" i="1"/>
  <c r="I28" i="3"/>
  <c r="D1435" i="1"/>
  <c r="H392" i="1"/>
  <c r="G392" i="1"/>
  <c r="F363" i="4"/>
  <c r="C358" i="1"/>
  <c r="H255" i="1"/>
  <c r="G255" i="1"/>
  <c r="H441" i="1"/>
  <c r="G441" i="1"/>
  <c r="F50" i="4"/>
  <c r="C46" i="1"/>
  <c r="E165" i="9"/>
  <c r="B165" i="9" s="1"/>
  <c r="G311" i="9"/>
  <c r="E311" i="9" s="1"/>
  <c r="B311" i="9" s="1"/>
  <c r="F206" i="5"/>
  <c r="C1183" i="1"/>
  <c r="D7" i="5"/>
  <c r="I29" i="3"/>
  <c r="D1436" i="1"/>
  <c r="F472" i="4"/>
  <c r="C466" i="1"/>
  <c r="F215" i="4"/>
  <c r="C211" i="1"/>
  <c r="E237" i="5"/>
  <c r="D1215" i="1"/>
  <c r="F196" i="4"/>
  <c r="C192" i="1"/>
  <c r="D237" i="5"/>
  <c r="E408" i="4"/>
  <c r="D403" i="1" s="1"/>
  <c r="D345" i="1"/>
  <c r="H467" i="1"/>
  <c r="G467" i="1"/>
  <c r="H94" i="1"/>
  <c r="G94" i="1"/>
  <c r="E6" i="4"/>
  <c r="D3" i="1"/>
  <c r="H1201" i="1"/>
  <c r="G1201" i="1"/>
  <c r="H391" i="1"/>
  <c r="G391" i="1"/>
  <c r="H36" i="1"/>
  <c r="G36" i="1"/>
  <c r="H21" i="9"/>
  <c r="G21" i="9"/>
  <c r="F152" i="4"/>
  <c r="D151" i="4"/>
  <c r="C148" i="1"/>
  <c r="H532" i="1"/>
  <c r="G532" i="1"/>
  <c r="H339" i="1"/>
  <c r="G339" i="1"/>
  <c r="F224" i="4"/>
  <c r="C220" i="1"/>
  <c r="H637" i="1" l="1"/>
  <c r="E6" i="5"/>
  <c r="D984" i="1" s="1"/>
  <c r="I20" i="3"/>
  <c r="D985" i="1"/>
  <c r="E289" i="4"/>
  <c r="D285" i="1" s="1"/>
  <c r="D147" i="1"/>
  <c r="E21" i="9"/>
  <c r="B21" i="9" s="1"/>
  <c r="F237" i="5"/>
  <c r="C1214" i="1"/>
  <c r="H23" i="3"/>
  <c r="I16" i="3"/>
  <c r="E412" i="4"/>
  <c r="E290" i="4"/>
  <c r="D286" i="1" s="1"/>
  <c r="D2" i="1"/>
  <c r="H192" i="1"/>
  <c r="G192" i="1"/>
  <c r="H211" i="1"/>
  <c r="G211" i="1"/>
  <c r="H1436" i="1"/>
  <c r="G1436" i="1"/>
  <c r="F6" i="4"/>
  <c r="D412" i="4"/>
  <c r="H16" i="3"/>
  <c r="C2" i="1"/>
  <c r="H990" i="1"/>
  <c r="G990" i="1"/>
  <c r="H1096" i="1"/>
  <c r="G1096" i="1"/>
  <c r="H248" i="1"/>
  <c r="G248" i="1"/>
  <c r="H638" i="1"/>
  <c r="G638" i="1"/>
  <c r="H1222" i="1"/>
  <c r="G1222" i="1"/>
  <c r="E312" i="9"/>
  <c r="B313" i="9"/>
  <c r="H478" i="1"/>
  <c r="G478" i="1"/>
  <c r="I23" i="3"/>
  <c r="D1214" i="1"/>
  <c r="H46" i="1"/>
  <c r="G46" i="1"/>
  <c r="H3" i="1"/>
  <c r="G3" i="1"/>
  <c r="E636" i="4"/>
  <c r="D630" i="1" s="1"/>
  <c r="D522" i="1"/>
  <c r="F176" i="5"/>
  <c r="C1153" i="1"/>
  <c r="D175" i="5"/>
  <c r="H22" i="3"/>
  <c r="H587" i="1"/>
  <c r="G587" i="1"/>
  <c r="H1517" i="1"/>
  <c r="G1517" i="1"/>
  <c r="H11" i="3"/>
  <c r="H148" i="1"/>
  <c r="G148" i="1"/>
  <c r="F151" i="4"/>
  <c r="H17" i="3"/>
  <c r="C147" i="1"/>
  <c r="D289" i="4"/>
  <c r="D290" i="4" s="1"/>
  <c r="H358" i="1"/>
  <c r="G358" i="1"/>
  <c r="C1046" i="1"/>
  <c r="F68" i="5"/>
  <c r="H21" i="3"/>
  <c r="H259" i="1"/>
  <c r="G259" i="1"/>
  <c r="H294" i="1"/>
  <c r="G294" i="1"/>
  <c r="D636" i="4"/>
  <c r="C522" i="1"/>
  <c r="F528" i="4"/>
  <c r="H1154" i="1"/>
  <c r="G1154" i="1"/>
  <c r="E317" i="9"/>
  <c r="B318" i="9"/>
  <c r="D635" i="4"/>
  <c r="F420" i="4"/>
  <c r="C414" i="1"/>
  <c r="G1423" i="1"/>
  <c r="H1423" i="1"/>
  <c r="F141" i="6"/>
  <c r="H28" i="3"/>
  <c r="C1435" i="1"/>
  <c r="H9" i="3" s="1"/>
  <c r="H306" i="1"/>
  <c r="G306" i="1"/>
  <c r="E175" i="5"/>
  <c r="D1152" i="1" s="1"/>
  <c r="H1408" i="1"/>
  <c r="G1408" i="1"/>
  <c r="H1183" i="1"/>
  <c r="G1183" i="1"/>
  <c r="D408" i="4"/>
  <c r="F350" i="4"/>
  <c r="C345" i="1"/>
  <c r="H1047" i="1"/>
  <c r="G1047" i="1"/>
  <c r="I21" i="3"/>
  <c r="D1046" i="1"/>
  <c r="H523" i="1"/>
  <c r="G523" i="1"/>
  <c r="H78" i="1"/>
  <c r="G78" i="1"/>
  <c r="H220" i="1"/>
  <c r="G220" i="1"/>
  <c r="H1215" i="1"/>
  <c r="G1215" i="1"/>
  <c r="H466" i="1"/>
  <c r="G466" i="1"/>
  <c r="D6" i="5"/>
  <c r="F7" i="5"/>
  <c r="H20" i="3"/>
  <c r="C985" i="1"/>
  <c r="G346" i="1"/>
  <c r="H346" i="1"/>
  <c r="E635" i="4"/>
  <c r="D629" i="1" s="1"/>
  <c r="D414" i="1"/>
  <c r="H1518" i="1"/>
  <c r="G1518" i="1"/>
  <c r="H102" i="1"/>
  <c r="G102" i="1"/>
  <c r="H574" i="1"/>
  <c r="G574" i="1"/>
  <c r="H1065" i="1"/>
  <c r="G1065" i="1"/>
  <c r="D407" i="4"/>
  <c r="F298" i="4"/>
  <c r="C293" i="1"/>
  <c r="H1329" i="1"/>
  <c r="G1329" i="1"/>
  <c r="H415" i="1"/>
  <c r="G415" i="1"/>
  <c r="H159" i="1"/>
  <c r="G159" i="1"/>
  <c r="E413" i="4"/>
  <c r="H1167" i="1"/>
  <c r="G1167" i="1"/>
  <c r="H278" i="9" l="1"/>
  <c r="E291" i="4"/>
  <c r="D287" i="1" s="1"/>
  <c r="K3" i="9"/>
  <c r="I9" i="3"/>
  <c r="F290" i="4"/>
  <c r="C286" i="1"/>
  <c r="H1214" i="1"/>
  <c r="G1214" i="1"/>
  <c r="E640" i="4"/>
  <c r="E415" i="4"/>
  <c r="D410" i="1" s="1"/>
  <c r="D408" i="1"/>
  <c r="H293" i="1"/>
  <c r="G293" i="1"/>
  <c r="H414" i="1"/>
  <c r="G414" i="1"/>
  <c r="H522" i="1"/>
  <c r="G522" i="1"/>
  <c r="G1046" i="1"/>
  <c r="H1046" i="1"/>
  <c r="H147" i="1"/>
  <c r="G147" i="1"/>
  <c r="H1153" i="1"/>
  <c r="G1153" i="1"/>
  <c r="E639" i="4"/>
  <c r="E414" i="4"/>
  <c r="D409" i="1" s="1"/>
  <c r="D407" i="1"/>
  <c r="H985" i="1"/>
  <c r="G985" i="1"/>
  <c r="D413" i="4"/>
  <c r="F289" i="4"/>
  <c r="C285" i="1"/>
  <c r="D291" i="4"/>
  <c r="H345" i="1"/>
  <c r="G345" i="1"/>
  <c r="F636" i="4"/>
  <c r="C630" i="1"/>
  <c r="N3" i="9"/>
  <c r="I11" i="3"/>
  <c r="D639" i="4"/>
  <c r="F412" i="4"/>
  <c r="C407" i="1"/>
  <c r="F408" i="4"/>
  <c r="C403" i="1"/>
  <c r="G1435" i="1"/>
  <c r="H1435" i="1"/>
  <c r="F175" i="5"/>
  <c r="C1152" i="1"/>
  <c r="F407" i="4"/>
  <c r="C402" i="1"/>
  <c r="G285" i="9"/>
  <c r="E285" i="9" s="1"/>
  <c r="B285" i="9" s="1"/>
  <c r="G278" i="9"/>
  <c r="F6" i="5"/>
  <c r="C984" i="1"/>
  <c r="F635" i="4"/>
  <c r="C629" i="1"/>
  <c r="H2" i="1"/>
  <c r="G2" i="1"/>
  <c r="E278" i="9" l="1"/>
  <c r="E277" i="9" s="1"/>
  <c r="D640" i="4"/>
  <c r="D415" i="4"/>
  <c r="F413" i="4"/>
  <c r="C408" i="1"/>
  <c r="E642" i="4"/>
  <c r="D634" i="1"/>
  <c r="G286" i="1"/>
  <c r="H286" i="1"/>
  <c r="H629" i="1"/>
  <c r="G629" i="1"/>
  <c r="H1152" i="1"/>
  <c r="G1152" i="1"/>
  <c r="H403" i="1"/>
  <c r="G403" i="1"/>
  <c r="D414" i="4"/>
  <c r="H630" i="1"/>
  <c r="G630" i="1"/>
  <c r="F291" i="4"/>
  <c r="C287" i="1"/>
  <c r="E641" i="4"/>
  <c r="D633" i="1"/>
  <c r="F639" i="4"/>
  <c r="D641" i="4"/>
  <c r="C633" i="1"/>
  <c r="H285" i="1"/>
  <c r="G285" i="1"/>
  <c r="H8" i="3"/>
  <c r="H984" i="1"/>
  <c r="G984" i="1"/>
  <c r="H402" i="1"/>
  <c r="G402" i="1"/>
  <c r="H407" i="1"/>
  <c r="G407" i="1"/>
  <c r="B278" i="9" l="1"/>
  <c r="H408" i="1"/>
  <c r="G408" i="1"/>
  <c r="H633" i="1"/>
  <c r="G633" i="1"/>
  <c r="E645" i="4"/>
  <c r="D635" i="1"/>
  <c r="F415" i="4"/>
  <c r="C410" i="1"/>
  <c r="M3" i="9"/>
  <c r="I8" i="3"/>
  <c r="F641" i="4"/>
  <c r="D645" i="4"/>
  <c r="C635" i="1"/>
  <c r="G287" i="1"/>
  <c r="H287" i="1"/>
  <c r="C409" i="1"/>
  <c r="F414" i="4"/>
  <c r="E646" i="4"/>
  <c r="D636" i="1"/>
  <c r="D642" i="4"/>
  <c r="F640" i="4"/>
  <c r="C634" i="1"/>
  <c r="I19" i="3" l="1"/>
  <c r="D640" i="1"/>
  <c r="F645" i="4"/>
  <c r="H18" i="3"/>
  <c r="C639" i="1"/>
  <c r="H634" i="1"/>
  <c r="G634" i="1"/>
  <c r="H410" i="1"/>
  <c r="G410" i="1"/>
  <c r="D646" i="4"/>
  <c r="F642" i="4"/>
  <c r="C636" i="1"/>
  <c r="G276" i="9"/>
  <c r="E276" i="9" s="1"/>
  <c r="B276" i="9" s="1"/>
  <c r="H409" i="1"/>
  <c r="G409" i="1"/>
  <c r="H635" i="1"/>
  <c r="G635" i="1"/>
  <c r="I18" i="3"/>
  <c r="D639" i="1"/>
  <c r="H636" i="1" l="1"/>
  <c r="G636" i="1"/>
  <c r="H7" i="3"/>
  <c r="F646" i="4"/>
  <c r="C640" i="1"/>
  <c r="H19" i="3"/>
  <c r="H639" i="1"/>
  <c r="G639" i="1"/>
  <c r="J3" i="9" l="1"/>
  <c r="H640" i="1"/>
  <c r="G640" i="1"/>
  <c r="G274" i="9" l="1"/>
  <c r="H274" i="9"/>
  <c r="M272" i="9"/>
  <c r="L272" i="9"/>
  <c r="H18" i="9"/>
  <c r="G18" i="9"/>
  <c r="M15" i="9"/>
  <c r="K7" i="9"/>
  <c r="K6" i="9"/>
  <c r="I17" i="9"/>
  <c r="M16" i="9"/>
  <c r="H15" i="9"/>
  <c r="I13" i="9"/>
  <c r="J9" i="9"/>
  <c r="K5" i="9"/>
  <c r="J10" i="9"/>
  <c r="I6" i="9"/>
  <c r="K12" i="9"/>
  <c r="I12" i="9"/>
  <c r="G16" i="9"/>
  <c r="H17" i="9"/>
  <c r="L16" i="9"/>
  <c r="K11" i="9"/>
  <c r="J17" i="9"/>
  <c r="K9" i="9"/>
  <c r="J7" i="9"/>
  <c r="I9" i="9"/>
  <c r="I8" i="9"/>
  <c r="L15" i="9"/>
  <c r="I5" i="9"/>
  <c r="G15" i="9"/>
  <c r="J5" i="9"/>
  <c r="J6" i="9"/>
  <c r="I11" i="9"/>
  <c r="K10" i="9"/>
  <c r="J12" i="9"/>
  <c r="J11" i="9"/>
  <c r="G17" i="9"/>
  <c r="J8" i="9"/>
  <c r="H16" i="9"/>
  <c r="I7" i="9"/>
  <c r="K13" i="9"/>
  <c r="K8" i="9"/>
  <c r="J13" i="9"/>
  <c r="E8" i="9" l="1"/>
  <c r="B8" i="9" s="1"/>
  <c r="F272" i="9"/>
  <c r="F20" i="9" s="1"/>
  <c r="E18" i="9"/>
  <c r="B18" i="9" s="1"/>
  <c r="E10" i="9"/>
  <c r="B10" i="9" s="1"/>
  <c r="F16" i="9"/>
  <c r="E17" i="9"/>
  <c r="B17" i="9" s="1"/>
  <c r="F15" i="9"/>
  <c r="E274" i="9"/>
  <c r="B274" i="9" s="1"/>
  <c r="E11" i="9"/>
  <c r="B11" i="9" s="1"/>
  <c r="E5" i="9"/>
  <c r="B5" i="9" s="1"/>
  <c r="E16" i="9"/>
  <c r="E7" i="9"/>
  <c r="B7" i="9" s="1"/>
  <c r="E6" i="9"/>
  <c r="B6" i="9" s="1"/>
  <c r="E13" i="9"/>
  <c r="B13" i="9" s="1"/>
  <c r="E15" i="9"/>
  <c r="E9" i="9"/>
  <c r="B9" i="9" s="1"/>
  <c r="E12" i="9"/>
  <c r="B12" i="9" s="1"/>
  <c r="B272" i="9" l="1"/>
  <c r="F14" i="9"/>
  <c r="F3" i="9" s="1"/>
  <c r="E20" i="9"/>
  <c r="I7" i="3" s="1"/>
  <c r="B16" i="9"/>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<sst xmlns="http://schemas.openxmlformats.org/spreadsheetml/2006/main" count="4374" uniqueCount="3426">
  <si>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</si>
  <si>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</si>
  <si>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</si>
  <si>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</si>
  <si>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</si>
  <si>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</si>
  <si>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</si>
  <si>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</si>
  <si>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</si>
  <si>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</si>
  <si>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</si>
  <si>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</si>
  <si>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</si>
  <si>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</si>
  <si>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</si>
  <si>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</si>
  <si>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</si>
  <si>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</si>
  <si>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</si>
  <si>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</si>
  <si>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</si>
  <si>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</si>
  <si>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</si>
  <si>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</si>
  <si>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</si>
  <si>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</si>
  <si>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</si>
  <si>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</si>
  <si>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</si>
  <si>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</si>
  <si>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</si>
  <si>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Kman-Kocunar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</si>
  <si>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</si>
  <si>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</si>
  <si>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</si>
  <si>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</si>
  <si>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</si>
  <si>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</si>
  <si>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</si>
  <si>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</si>
  <si>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</si>
  <si>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</si>
  <si>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</si>
  <si>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</si>
  <si>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</si>
  <si>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</si>
  <si>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</si>
  <si>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</si>
  <si>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</si>
  <si>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13406 - Osnovna škola Kman-Kocunar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</si>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</sst>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1787337.35</v>
      </c>
      <c r="D2" s="6">
        <f>'PR-RAS'!E6</f>
        <v>2136599.63</v>
      </c>
      <c r="E2" s="6">
        <v>0</v>
      </c>
      <c r="F2" s="6">
        <v>0</v>
      </c>
      <c r="G2" s="7">
        <f t="shared" ref="G2:G264" si="0">(B2/1000)*(C2*1+D2*2)</f>
        <v>6060.5366099999992</v>
      </c>
      <c r="H2" s="7">
        <f t="shared" ref="H2:H264" si="1">ABS(C2-ROUND(C2,0))+ABS(D2-ROUND(D2,0))</f>
        <v>0.72000000020489097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1453746.53</v>
      </c>
      <c r="D46" s="1">
        <f>'PR-RAS'!E50</f>
        <v>1733247.22</v>
      </c>
      <c r="E46" s="1">
        <v>0</v>
      </c>
      <c r="F46" s="1">
        <v>0</v>
      </c>
      <c r="G46" s="2">
        <f t="shared" si="0"/>
        <v>221410.84364999997</v>
      </c>
      <c r="H46" s="2">
        <f t="shared" si="1"/>
        <v>0.68999999994412065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1453746.53</v>
      </c>
      <c r="D64" s="1">
        <f>'PR-RAS'!E68</f>
        <v>1733247.22</v>
      </c>
      <c r="E64" s="1">
        <v>0</v>
      </c>
      <c r="F64" s="1">
        <v>0</v>
      </c>
      <c r="G64" s="2">
        <f t="shared" si="0"/>
        <v>309975.18111</v>
      </c>
      <c r="H64" s="2">
        <f t="shared" si="1"/>
        <v>0.68999999994412065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1451993.29</v>
      </c>
      <c r="D65" s="1">
        <f>'PR-RAS'!E69</f>
        <v>1721617.77</v>
      </c>
      <c r="E65" s="1">
        <v>0</v>
      </c>
      <c r="F65" s="1">
        <v>0</v>
      </c>
      <c r="G65" s="2">
        <f t="shared" si="0"/>
        <v>313294.64512</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1753.24</v>
      </c>
      <c r="D66" s="1">
        <f>'PR-RAS'!E70</f>
        <v>11629.45</v>
      </c>
      <c r="E66" s="1">
        <v>0</v>
      </c>
      <c r="F66" s="1">
        <v>0</v>
      </c>
      <c r="G66" s="2">
        <f t="shared" si="0"/>
        <v>1625.7891000000002</v>
      </c>
      <c r="H66" s="2">
        <f t="shared" si="1"/>
        <v>0.69000000000073669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0.74</v>
      </c>
      <c r="E78" s="1">
        <v>0</v>
      </c>
      <c r="F78" s="1">
        <v>0</v>
      </c>
      <c r="G78" s="2">
        <f t="shared" si="0"/>
        <v>0.11858</v>
      </c>
      <c r="H78" s="2">
        <f t="shared" si="1"/>
        <v>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0.74</v>
      </c>
      <c r="E79" s="1">
        <v>0</v>
      </c>
      <c r="F79" s="1">
        <v>0</v>
      </c>
      <c r="G79" s="2">
        <f t="shared" si="0"/>
        <v>0.12012</v>
      </c>
      <c r="H79" s="2">
        <f t="shared" si="1"/>
        <v>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0.74</v>
      </c>
      <c r="E81" s="1">
        <v>0</v>
      </c>
      <c r="F81" s="1">
        <v>0</v>
      </c>
      <c r="G81" s="2">
        <f t="shared" si="0"/>
        <v>0.1232</v>
      </c>
      <c r="H81" s="2">
        <f t="shared" si="1"/>
        <v>0.32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71655.149999999994</v>
      </c>
      <c r="D102" s="1">
        <f>'PR-RAS'!E106</f>
        <v>69159.259999999995</v>
      </c>
      <c r="E102" s="1">
        <v>0</v>
      </c>
      <c r="F102" s="1">
        <v>0</v>
      </c>
      <c r="G102" s="2">
        <f t="shared" si="0"/>
        <v>21207.340670000001</v>
      </c>
      <c r="H102" s="2">
        <f t="shared" si="1"/>
        <v>0.40999999998894054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71655.149999999994</v>
      </c>
      <c r="D108" s="1">
        <f>'PR-RAS'!E112</f>
        <v>69159.259999999995</v>
      </c>
      <c r="E108" s="1">
        <v>0</v>
      </c>
      <c r="F108" s="1">
        <v>0</v>
      </c>
      <c r="G108" s="2">
        <f t="shared" si="0"/>
        <v>22467.182689999998</v>
      </c>
      <c r="H108" s="2">
        <f t="shared" si="1"/>
        <v>0.40999999998894054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71655.149999999994</v>
      </c>
      <c r="D113" s="1">
        <f>'PR-RAS'!E117</f>
        <v>69159.259999999995</v>
      </c>
      <c r="E113" s="1">
        <v>0</v>
      </c>
      <c r="F113" s="1">
        <v>0</v>
      </c>
      <c r="G113" s="2">
        <f t="shared" si="0"/>
        <v>23517.051039999998</v>
      </c>
      <c r="H113" s="2">
        <f t="shared" si="1"/>
        <v>0.40999999998894054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21489.58</v>
      </c>
      <c r="D120" s="1">
        <f>'PR-RAS'!E124</f>
        <v>22171.5</v>
      </c>
      <c r="E120" s="1">
        <v>0</v>
      </c>
      <c r="F120" s="1">
        <v>0</v>
      </c>
      <c r="G120" s="2">
        <f t="shared" si="0"/>
        <v>7834.0770199999997</v>
      </c>
      <c r="H120" s="2">
        <f t="shared" si="1"/>
        <v>0.91999999999825377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21489.58</v>
      </c>
      <c r="D121" s="1">
        <f>'PR-RAS'!E125</f>
        <v>22171.5</v>
      </c>
      <c r="E121" s="1">
        <v>0</v>
      </c>
      <c r="F121" s="1">
        <v>0</v>
      </c>
      <c r="G121" s="2">
        <f t="shared" si="0"/>
        <v>7899.9096</v>
      </c>
      <c r="H121" s="2">
        <f t="shared" si="1"/>
        <v>0.91999999999825377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1032</v>
      </c>
      <c r="D122" s="1">
        <f>'PR-RAS'!E126</f>
        <v>760</v>
      </c>
      <c r="E122" s="1">
        <v>0</v>
      </c>
      <c r="F122" s="1">
        <v>0</v>
      </c>
      <c r="G122" s="2">
        <f t="shared" si="0"/>
        <v>308.79199999999997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20457.580000000002</v>
      </c>
      <c r="D123" s="1">
        <f>'PR-RAS'!E127</f>
        <v>21411.5</v>
      </c>
      <c r="E123" s="1">
        <v>0</v>
      </c>
      <c r="F123" s="1">
        <v>0</v>
      </c>
      <c r="G123" s="2">
        <f t="shared" si="0"/>
        <v>7720.2307600000004</v>
      </c>
      <c r="H123" s="2">
        <f t="shared" si="1"/>
        <v>0.91999999999825377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240446.03</v>
      </c>
      <c r="D129" s="1">
        <f>'PR-RAS'!E133</f>
        <v>312020.90999999997</v>
      </c>
      <c r="E129" s="1">
        <v>0</v>
      </c>
      <c r="F129" s="1">
        <v>0</v>
      </c>
      <c r="G129" s="2">
        <f t="shared" si="0"/>
        <v>110654.4448</v>
      </c>
      <c r="H129" s="2">
        <f t="shared" si="1"/>
        <v>0.12000000002444722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240446.03</v>
      </c>
      <c r="D130" s="1">
        <f>'PR-RAS'!E134</f>
        <v>312020.90999999997</v>
      </c>
      <c r="E130" s="1">
        <v>0</v>
      </c>
      <c r="F130" s="1">
        <v>0</v>
      </c>
      <c r="G130" s="2">
        <f t="shared" si="0"/>
        <v>111518.93265</v>
      </c>
      <c r="H130" s="2">
        <f t="shared" si="1"/>
        <v>0.12000000002444722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234230.01</v>
      </c>
      <c r="D131" s="1">
        <f>'PR-RAS'!E135</f>
        <v>283772.15999999997</v>
      </c>
      <c r="E131" s="1">
        <v>0</v>
      </c>
      <c r="F131" s="1">
        <v>0</v>
      </c>
      <c r="G131" s="2">
        <f t="shared" si="0"/>
        <v>104230.6629</v>
      </c>
      <c r="H131" s="2">
        <f t="shared" si="1"/>
        <v>0.16999999998370185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6216.02</v>
      </c>
      <c r="D132" s="1">
        <f>'PR-RAS'!E136</f>
        <v>28248.75</v>
      </c>
      <c r="E132" s="1">
        <v>0</v>
      </c>
      <c r="F132" s="1">
        <v>0</v>
      </c>
      <c r="G132" s="2">
        <f t="shared" si="0"/>
        <v>8215.4711200000002</v>
      </c>
      <c r="H132" s="2">
        <f t="shared" si="1"/>
        <v>0.27000000000043656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1767163.3999999997</v>
      </c>
      <c r="D147" s="1">
        <f>'PR-RAS'!E151</f>
        <v>2061040.17</v>
      </c>
      <c r="E147" s="1">
        <v>0</v>
      </c>
      <c r="F147" s="1">
        <v>0</v>
      </c>
      <c r="G147" s="2">
        <f t="shared" si="0"/>
        <v>859829.58603999985</v>
      </c>
      <c r="H147" s="2">
        <f t="shared" si="1"/>
        <v>0.56999999959953129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1425990.5199999998</v>
      </c>
      <c r="D148" s="1">
        <f>'PR-RAS'!E152</f>
        <v>1742050.6300000001</v>
      </c>
      <c r="E148" s="1">
        <v>0</v>
      </c>
      <c r="F148" s="1">
        <v>0</v>
      </c>
      <c r="G148" s="2">
        <f t="shared" si="0"/>
        <v>721783.49165999994</v>
      </c>
      <c r="H148" s="2">
        <f t="shared" si="1"/>
        <v>0.85000000009313226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1179233.3999999999</v>
      </c>
      <c r="D149" s="1">
        <f>'PR-RAS'!E153</f>
        <v>1443072.09</v>
      </c>
      <c r="E149" s="1">
        <v>0</v>
      </c>
      <c r="F149" s="1">
        <v>0</v>
      </c>
      <c r="G149" s="2">
        <f t="shared" si="0"/>
        <v>601675.88183999993</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1179233.3999999999</v>
      </c>
      <c r="D150" s="1">
        <f>'PR-RAS'!E154</f>
        <v>1443072.09</v>
      </c>
      <c r="E150" s="1">
        <v>0</v>
      </c>
      <c r="F150" s="1">
        <v>0</v>
      </c>
      <c r="G150" s="2">
        <f t="shared" si="0"/>
        <v>605741.25942000002</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52142.63</v>
      </c>
      <c r="D154" s="1">
        <f>'PR-RAS'!E158</f>
        <v>60852.35</v>
      </c>
      <c r="E154" s="1">
        <v>0</v>
      </c>
      <c r="F154" s="1">
        <v>0</v>
      </c>
      <c r="G154" s="2">
        <f t="shared" si="0"/>
        <v>26598.641489999998</v>
      </c>
      <c r="H154" s="2">
        <f t="shared" si="1"/>
        <v>0.72000000000116415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194614.49</v>
      </c>
      <c r="D155" s="1">
        <f>'PR-RAS'!E159</f>
        <v>238126.19</v>
      </c>
      <c r="E155" s="1">
        <v>0</v>
      </c>
      <c r="F155" s="1">
        <v>0</v>
      </c>
      <c r="G155" s="2">
        <f t="shared" si="0"/>
        <v>103313.49798</v>
      </c>
      <c r="H155" s="2">
        <f t="shared" si="1"/>
        <v>0.67999999999301508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194614.49</v>
      </c>
      <c r="D157" s="1">
        <f>'PR-RAS'!E161</f>
        <v>238126.19</v>
      </c>
      <c r="E157" s="1">
        <v>0</v>
      </c>
      <c r="F157" s="1">
        <v>0</v>
      </c>
      <c r="G157" s="2">
        <f t="shared" si="0"/>
        <v>104655.23172</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287257.68</v>
      </c>
      <c r="D159" s="1">
        <f>'PR-RAS'!E163</f>
        <v>264251.51</v>
      </c>
      <c r="E159" s="1">
        <v>0</v>
      </c>
      <c r="F159" s="1">
        <v>0</v>
      </c>
      <c r="G159" s="2">
        <f t="shared" si="0"/>
        <v>128890.19059999999</v>
      </c>
      <c r="H159" s="2">
        <f t="shared" si="1"/>
        <v>0.80999999999767169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32637.62</v>
      </c>
      <c r="D160" s="1">
        <f>'PR-RAS'!E164</f>
        <v>33997.620000000003</v>
      </c>
      <c r="E160" s="1">
        <v>0</v>
      </c>
      <c r="F160" s="1">
        <v>0</v>
      </c>
      <c r="G160" s="2">
        <f t="shared" si="0"/>
        <v>16000.624740000001</v>
      </c>
      <c r="H160" s="2">
        <f t="shared" si="1"/>
        <v>0.75999999999839929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5576.48</v>
      </c>
      <c r="D161" s="1">
        <f>'PR-RAS'!E165</f>
        <v>6241.33</v>
      </c>
      <c r="E161" s="1">
        <v>0</v>
      </c>
      <c r="F161" s="1">
        <v>0</v>
      </c>
      <c r="G161" s="2">
        <f t="shared" si="0"/>
        <v>2889.4623999999999</v>
      </c>
      <c r="H161" s="2">
        <f t="shared" si="1"/>
        <v>0.80999999999949068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26456.14</v>
      </c>
      <c r="D162" s="1">
        <f>'PR-RAS'!E166</f>
        <v>26966.53</v>
      </c>
      <c r="E162" s="1">
        <v>0</v>
      </c>
      <c r="F162" s="1">
        <v>0</v>
      </c>
      <c r="G162" s="2">
        <f t="shared" si="0"/>
        <v>12942.6612</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605</v>
      </c>
      <c r="D163" s="1">
        <f>'PR-RAS'!E167</f>
        <v>617.75</v>
      </c>
      <c r="E163" s="1">
        <v>0</v>
      </c>
      <c r="F163" s="1">
        <v>0</v>
      </c>
      <c r="G163" s="2">
        <f t="shared" si="0"/>
        <v>298.161</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172.01</v>
      </c>
      <c r="E164" s="1">
        <v>0</v>
      </c>
      <c r="F164" s="1">
        <v>0</v>
      </c>
      <c r="G164" s="2">
        <f t="shared" si="0"/>
        <v>56.07526</v>
      </c>
      <c r="H164" s="2">
        <f t="shared" si="1"/>
        <v>9.9999999999909051E-3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203983.35</v>
      </c>
      <c r="D165" s="1">
        <f>'PR-RAS'!E169</f>
        <v>186692.24</v>
      </c>
      <c r="E165" s="1">
        <v>0</v>
      </c>
      <c r="F165" s="1">
        <v>0</v>
      </c>
      <c r="G165" s="2">
        <f t="shared" si="0"/>
        <v>94688.32411999999</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22079.06</v>
      </c>
      <c r="D166" s="1">
        <f>'PR-RAS'!E170</f>
        <v>24884.25</v>
      </c>
      <c r="E166" s="1">
        <v>0</v>
      </c>
      <c r="F166" s="1">
        <v>0</v>
      </c>
      <c r="G166" s="2">
        <f t="shared" si="0"/>
        <v>11854.847400000001</v>
      </c>
      <c r="H166" s="2">
        <f t="shared" si="1"/>
        <v>0.31000000000130967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147343.41</v>
      </c>
      <c r="D167" s="1">
        <f>'PR-RAS'!E171</f>
        <v>126641.72</v>
      </c>
      <c r="E167" s="1">
        <v>0</v>
      </c>
      <c r="F167" s="1">
        <v>0</v>
      </c>
      <c r="G167" s="2">
        <f t="shared" si="0"/>
        <v>66504.057100000005</v>
      </c>
      <c r="H167" s="2">
        <f t="shared" si="1"/>
        <v>0.69000000000232831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27229.65</v>
      </c>
      <c r="D168" s="1">
        <f>'PR-RAS'!E172</f>
        <v>27297.62</v>
      </c>
      <c r="E168" s="1">
        <v>0</v>
      </c>
      <c r="F168" s="1">
        <v>0</v>
      </c>
      <c r="G168" s="2">
        <f t="shared" si="0"/>
        <v>13664.75663</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3344.71</v>
      </c>
      <c r="D169" s="1">
        <f>'PR-RAS'!E173</f>
        <v>4907.5200000000004</v>
      </c>
      <c r="E169" s="1">
        <v>0</v>
      </c>
      <c r="F169" s="1">
        <v>0</v>
      </c>
      <c r="G169" s="2">
        <f t="shared" si="0"/>
        <v>2210.8380000000002</v>
      </c>
      <c r="H169" s="2">
        <f t="shared" si="1"/>
        <v>0.76999999999952706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3706.89</v>
      </c>
      <c r="D170" s="1">
        <f>'PR-RAS'!E174</f>
        <v>1958.65</v>
      </c>
      <c r="E170" s="1">
        <v>0</v>
      </c>
      <c r="F170" s="1">
        <v>0</v>
      </c>
      <c r="G170" s="2">
        <f t="shared" si="0"/>
        <v>1288.4881100000002</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279.63</v>
      </c>
      <c r="D172" s="1">
        <f>'PR-RAS'!E176</f>
        <v>1002.48</v>
      </c>
      <c r="E172" s="1">
        <v>0</v>
      </c>
      <c r="F172" s="1">
        <v>0</v>
      </c>
      <c r="G172" s="2">
        <f t="shared" si="0"/>
        <v>390.66489000000007</v>
      </c>
      <c r="H172" s="2">
        <f t="shared" si="1"/>
        <v>0.85000000000002274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39094.89</v>
      </c>
      <c r="D173" s="1">
        <f>'PR-RAS'!E177</f>
        <v>34691.31</v>
      </c>
      <c r="E173" s="1">
        <v>0</v>
      </c>
      <c r="F173" s="1">
        <v>0</v>
      </c>
      <c r="G173" s="2">
        <f t="shared" si="0"/>
        <v>18658.131719999998</v>
      </c>
      <c r="H173" s="2">
        <f t="shared" si="1"/>
        <v>0.41999999999825377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3726.82</v>
      </c>
      <c r="D174" s="1">
        <f>'PR-RAS'!E178</f>
        <v>3169.24</v>
      </c>
      <c r="E174" s="1">
        <v>0</v>
      </c>
      <c r="F174" s="1">
        <v>0</v>
      </c>
      <c r="G174" s="2">
        <f t="shared" si="0"/>
        <v>1741.2968999999998</v>
      </c>
      <c r="H174" s="2">
        <f t="shared" si="1"/>
        <v>0.41999999999961801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14701.78</v>
      </c>
      <c r="D175" s="1">
        <f>'PR-RAS'!E179</f>
        <v>11221.44</v>
      </c>
      <c r="E175" s="1">
        <v>0</v>
      </c>
      <c r="F175" s="1">
        <v>0</v>
      </c>
      <c r="G175" s="2">
        <f t="shared" si="0"/>
        <v>6463.1708399999998</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858.87</v>
      </c>
      <c r="D176" s="1">
        <f>'PR-RAS'!E180</f>
        <v>0</v>
      </c>
      <c r="E176" s="1">
        <v>0</v>
      </c>
      <c r="F176" s="1">
        <v>0</v>
      </c>
      <c r="G176" s="2">
        <f t="shared" si="0"/>
        <v>150.30224999999999</v>
      </c>
      <c r="H176" s="2">
        <f t="shared" si="1"/>
        <v>0.12999999999999545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6080.77</v>
      </c>
      <c r="D177" s="1">
        <f>'PR-RAS'!E181</f>
        <v>8373.4</v>
      </c>
      <c r="E177" s="1">
        <v>0</v>
      </c>
      <c r="F177" s="1">
        <v>0</v>
      </c>
      <c r="G177" s="2">
        <f t="shared" si="0"/>
        <v>4017.6523199999997</v>
      </c>
      <c r="H177" s="2">
        <f t="shared" si="1"/>
        <v>0.62999999999919964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5051.95</v>
      </c>
      <c r="D179" s="1">
        <f>'PR-RAS'!E183</f>
        <v>4074.37</v>
      </c>
      <c r="E179" s="1">
        <v>0</v>
      </c>
      <c r="F179" s="1">
        <v>0</v>
      </c>
      <c r="G179" s="2">
        <f t="shared" si="0"/>
        <v>2349.7228199999995</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1181.43</v>
      </c>
      <c r="D180" s="1">
        <f>'PR-RAS'!E184</f>
        <v>1321.32</v>
      </c>
      <c r="E180" s="1">
        <v>0</v>
      </c>
      <c r="F180" s="1">
        <v>0</v>
      </c>
      <c r="G180" s="2">
        <f t="shared" si="0"/>
        <v>684.50852999999995</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5860.35</v>
      </c>
      <c r="D181" s="1">
        <f>'PR-RAS'!E185</f>
        <v>5425.45</v>
      </c>
      <c r="E181" s="1">
        <v>0</v>
      </c>
      <c r="F181" s="1">
        <v>0</v>
      </c>
      <c r="G181" s="2">
        <f t="shared" si="0"/>
        <v>3008.0250000000001</v>
      </c>
      <c r="H181" s="2">
        <f t="shared" si="1"/>
        <v>0.8000000000001819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1632.92</v>
      </c>
      <c r="D182" s="1">
        <f>'PR-RAS'!E186</f>
        <v>1106.0899999999999</v>
      </c>
      <c r="E182" s="1">
        <v>0</v>
      </c>
      <c r="F182" s="1">
        <v>0</v>
      </c>
      <c r="G182" s="2">
        <f t="shared" si="0"/>
        <v>695.96309999999994</v>
      </c>
      <c r="H182" s="2">
        <f t="shared" si="1"/>
        <v>0.16999999999984539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11541.82</v>
      </c>
      <c r="D184" s="1">
        <f>'PR-RAS'!E188</f>
        <v>8870.34</v>
      </c>
      <c r="E184" s="1">
        <v>0</v>
      </c>
      <c r="F184" s="1">
        <v>0</v>
      </c>
      <c r="G184" s="2">
        <f t="shared" si="0"/>
        <v>5358.6975000000002</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910.36</v>
      </c>
      <c r="E185" s="1">
        <v>0</v>
      </c>
      <c r="F185" s="1">
        <v>0</v>
      </c>
      <c r="G185" s="2">
        <f t="shared" si="0"/>
        <v>335.01247999999998</v>
      </c>
      <c r="H185" s="2">
        <f t="shared" si="1"/>
        <v>0.36000000000001364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180.73</v>
      </c>
      <c r="D187" s="1">
        <f>'PR-RAS'!E191</f>
        <v>46.43</v>
      </c>
      <c r="E187" s="1">
        <v>0</v>
      </c>
      <c r="F187" s="1">
        <v>0</v>
      </c>
      <c r="G187" s="2">
        <f t="shared" si="0"/>
        <v>50.887739999999994</v>
      </c>
      <c r="H187" s="2">
        <f t="shared" si="1"/>
        <v>0.70000000000000995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212.09</v>
      </c>
      <c r="E188" s="1">
        <v>0</v>
      </c>
      <c r="F188" s="1">
        <v>0</v>
      </c>
      <c r="G188" s="2">
        <f t="shared" si="0"/>
        <v>109.81949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1712.6</v>
      </c>
      <c r="D189" s="1">
        <f>'PR-RAS'!E193</f>
        <v>1618.67</v>
      </c>
      <c r="E189" s="1">
        <v>0</v>
      </c>
      <c r="F189" s="1">
        <v>0</v>
      </c>
      <c r="G189" s="2">
        <f t="shared" si="0"/>
        <v>930.58872000000008</v>
      </c>
      <c r="H189" s="2">
        <f t="shared" si="1"/>
        <v>0.73000000000001819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5239.32</v>
      </c>
      <c r="D190" s="1">
        <f>'PR-RAS'!E194</f>
        <v>2687.5</v>
      </c>
      <c r="E190" s="1">
        <v>0</v>
      </c>
      <c r="F190" s="1">
        <v>0</v>
      </c>
      <c r="G190" s="2">
        <f t="shared" si="0"/>
        <v>2006.1064799999999</v>
      </c>
      <c r="H190" s="2">
        <f t="shared" si="1"/>
        <v>0.81999999999970896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4246.08</v>
      </c>
      <c r="D191" s="1">
        <f>'PR-RAS'!E195</f>
        <v>3395.29</v>
      </c>
      <c r="E191" s="1">
        <v>0</v>
      </c>
      <c r="F191" s="1">
        <v>0</v>
      </c>
      <c r="G191" s="2">
        <f t="shared" si="0"/>
        <v>2096.9654</v>
      </c>
      <c r="H191" s="2">
        <f t="shared" si="1"/>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3461.55</v>
      </c>
      <c r="D192" s="1">
        <f>'PR-RAS'!E196</f>
        <v>1990.8999999999999</v>
      </c>
      <c r="E192" s="1">
        <v>0</v>
      </c>
      <c r="F192" s="1">
        <v>0</v>
      </c>
      <c r="G192" s="2">
        <f t="shared" si="0"/>
        <v>1421.67985</v>
      </c>
      <c r="H192" s="2">
        <f t="shared" si="1"/>
        <v>0.54999999999995453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3461.55</v>
      </c>
      <c r="D206" s="1">
        <f>'PR-RAS'!E210</f>
        <v>1990.8999999999999</v>
      </c>
      <c r="E206" s="1">
        <v>0</v>
      </c>
      <c r="F206" s="1">
        <v>0</v>
      </c>
      <c r="G206" s="2">
        <f t="shared" si="0"/>
        <v>1525.8867499999999</v>
      </c>
      <c r="H206" s="2">
        <f t="shared" si="1"/>
        <v>0.54999999999995453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569.36</v>
      </c>
      <c r="D207" s="1">
        <f>'PR-RAS'!E211</f>
        <v>608.79999999999995</v>
      </c>
      <c r="E207" s="1">
        <v>0</v>
      </c>
      <c r="F207" s="1">
        <v>0</v>
      </c>
      <c r="G207" s="2">
        <f t="shared" si="0"/>
        <v>368.11376000000001</v>
      </c>
      <c r="H207" s="2">
        <f t="shared" si="1"/>
        <v>0.56000000000005912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2892.19</v>
      </c>
      <c r="D209" s="1">
        <f>'PR-RAS'!E213</f>
        <v>1382.1</v>
      </c>
      <c r="E209" s="1">
        <v>0</v>
      </c>
      <c r="F209" s="1">
        <v>0</v>
      </c>
      <c r="G209" s="2">
        <f t="shared" si="0"/>
        <v>1176.5291199999999</v>
      </c>
      <c r="H209" s="2">
        <f t="shared" si="1"/>
        <v>0.28999999999996362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49244.99</v>
      </c>
      <c r="D248" s="1">
        <f>'PR-RAS'!E252</f>
        <v>52747.13</v>
      </c>
      <c r="E248" s="1">
        <v>0</v>
      </c>
      <c r="F248" s="1">
        <v>0</v>
      </c>
      <c r="G248" s="2">
        <f t="shared" si="0"/>
        <v>38220.594749999997</v>
      </c>
      <c r="H248" s="2">
        <f t="shared" si="1"/>
        <v>0.13999999999941792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49244.99</v>
      </c>
      <c r="D255" s="1">
        <f>'PR-RAS'!E259</f>
        <v>52747.13</v>
      </c>
      <c r="E255" s="1">
        <v>0</v>
      </c>
      <c r="F255" s="1">
        <v>0</v>
      </c>
      <c r="G255" s="2">
        <f t="shared" si="0"/>
        <v>39303.769500000002</v>
      </c>
      <c r="H255" s="2">
        <f t="shared" si="1"/>
        <v>0.13999999999941792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49244.99</v>
      </c>
      <c r="D257" s="1">
        <f>'PR-RAS'!E261</f>
        <v>52747.13</v>
      </c>
      <c r="E257" s="1">
        <v>0</v>
      </c>
      <c r="F257" s="1">
        <v>0</v>
      </c>
      <c r="G257" s="2">
        <f t="shared" si="0"/>
        <v>39613.248</v>
      </c>
      <c r="H257" s="2">
        <f t="shared" si="1"/>
        <v>0.13999999999941792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1208.6600000000001</v>
      </c>
      <c r="D259" s="1">
        <f>'PR-RAS'!E263</f>
        <v>0</v>
      </c>
      <c r="E259" s="1">
        <v>0</v>
      </c>
      <c r="F259" s="1">
        <v>0</v>
      </c>
      <c r="G259" s="2">
        <f t="shared" si="0"/>
        <v>311.83428000000004</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1208.6600000000001</v>
      </c>
      <c r="D260" s="1">
        <f>'PR-RAS'!E264</f>
        <v>0</v>
      </c>
      <c r="E260" s="1">
        <v>0</v>
      </c>
      <c r="F260" s="1">
        <v>0</v>
      </c>
      <c r="G260" s="2">
        <f t="shared" si="0"/>
        <v>313.04294000000004</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1208.6600000000001</v>
      </c>
      <c r="D262" s="1">
        <f>'PR-RAS'!E266</f>
        <v>0</v>
      </c>
      <c r="E262" s="1">
        <v>0</v>
      </c>
      <c r="F262" s="1">
        <v>0</v>
      </c>
      <c r="G262" s="2">
        <f t="shared" si="0"/>
        <v>315.46026000000001</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1767163.3999999997</v>
      </c>
      <c r="D285" s="1">
        <f>'PR-RAS'!E289</f>
        <v>2061040.17</v>
      </c>
      <c r="E285" s="1">
        <v>0</v>
      </c>
      <c r="F285" s="1">
        <v>0</v>
      </c>
      <c r="G285" s="2">
        <f t="shared" si="8"/>
        <v>1672545.2221599997</v>
      </c>
      <c r="H285" s="2">
        <f t="shared" si="9"/>
        <v>0.56999999959953129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20173.950000000419</v>
      </c>
      <c r="D286" s="1">
        <f>'PR-RAS'!E290</f>
        <v>75559.459999999963</v>
      </c>
      <c r="E286" s="1">
        <v>0</v>
      </c>
      <c r="F286" s="1">
        <v>0</v>
      </c>
      <c r="G286" s="2">
        <f t="shared" si="8"/>
        <v>48818.467950000093</v>
      </c>
      <c r="H286" s="2">
        <f t="shared" si="9"/>
        <v>0.50999999954365194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32284.07</v>
      </c>
      <c r="D288" s="1">
        <f>'PR-RAS'!E292</f>
        <v>44447.49</v>
      </c>
      <c r="E288" s="1">
        <v>0</v>
      </c>
      <c r="F288" s="1">
        <v>0</v>
      </c>
      <c r="G288" s="2">
        <f t="shared" si="8"/>
        <v>34778.387349999997</v>
      </c>
      <c r="H288" s="2">
        <f t="shared" si="9"/>
        <v>0.55999999999767169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9688.27</v>
      </c>
      <c r="D290" s="1">
        <f>'PR-RAS'!E294</f>
        <v>8263.69</v>
      </c>
      <c r="E290" s="1">
        <v>0</v>
      </c>
      <c r="F290" s="1">
        <v>0</v>
      </c>
      <c r="G290" s="2">
        <f t="shared" si="8"/>
        <v>7576.3228499999996</v>
      </c>
      <c r="H290" s="2">
        <f t="shared" si="9"/>
        <v>0.57999999999992724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2728.5</v>
      </c>
      <c r="D291" s="1">
        <f>'PR-RAS'!E295</f>
        <v>1524.19</v>
      </c>
      <c r="E291" s="1">
        <v>0</v>
      </c>
      <c r="F291" s="1">
        <v>0</v>
      </c>
      <c r="G291" s="2">
        <f t="shared" si="8"/>
        <v>1675.2952</v>
      </c>
      <c r="H291" s="2">
        <f t="shared" si="9"/>
        <v>0.69000000000005457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8030.7800000000007</v>
      </c>
      <c r="D345" s="1">
        <f>'PR-RAS'!E350</f>
        <v>44355.979999999996</v>
      </c>
      <c r="E345" s="1">
        <v>0</v>
      </c>
      <c r="F345" s="1">
        <v>0</v>
      </c>
      <c r="G345" s="2">
        <f t="shared" si="8"/>
        <v>33279.502559999994</v>
      </c>
      <c r="H345" s="2">
        <f t="shared" si="9"/>
        <v>0.2400000000034197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562.5</v>
      </c>
      <c r="E346" s="1">
        <v>0</v>
      </c>
      <c r="F346" s="1">
        <v>0</v>
      </c>
      <c r="G346" s="2">
        <f t="shared" si="8"/>
        <v>388.12499999999994</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562.5</v>
      </c>
      <c r="E351" s="1">
        <v>0</v>
      </c>
      <c r="F351" s="1">
        <v>0</v>
      </c>
      <c r="G351" s="2">
        <f t="shared" si="8"/>
        <v>393.75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562.5</v>
      </c>
      <c r="E354" s="1">
        <v>0</v>
      </c>
      <c r="F354" s="1">
        <v>0</v>
      </c>
      <c r="G354" s="2">
        <f t="shared" si="8"/>
        <v>397.125</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8030.7800000000007</v>
      </c>
      <c r="D358" s="1">
        <f>'PR-RAS'!E363</f>
        <v>43793.479999999996</v>
      </c>
      <c r="E358" s="1">
        <v>0</v>
      </c>
      <c r="F358" s="1">
        <v>0</v>
      </c>
      <c r="G358" s="2">
        <f t="shared" si="8"/>
        <v>34135.533179999999</v>
      </c>
      <c r="H358" s="2">
        <f t="shared" si="9"/>
        <v>0.69999999999527063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5196.25</v>
      </c>
      <c r="D364" s="1">
        <f>'PR-RAS'!E369</f>
        <v>30739.87</v>
      </c>
      <c r="E364" s="1">
        <v>0</v>
      </c>
      <c r="F364" s="1">
        <v>0</v>
      </c>
      <c r="G364" s="2">
        <f t="shared" si="8"/>
        <v>24203.384369999996</v>
      </c>
      <c r="H364" s="2">
        <f t="shared" si="9"/>
        <v>0.38000000000101863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5196.25</v>
      </c>
      <c r="D365" s="1">
        <f>'PR-RAS'!E370</f>
        <v>11827.99</v>
      </c>
      <c r="E365" s="1">
        <v>0</v>
      </c>
      <c r="F365" s="1">
        <v>0</v>
      </c>
      <c r="G365" s="2">
        <f t="shared" si="8"/>
        <v>10502.211719999999</v>
      </c>
      <c r="H365" s="2">
        <f t="shared" si="9"/>
        <v>0.26000000000021828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18052.5</v>
      </c>
      <c r="E367" s="1">
        <v>0</v>
      </c>
      <c r="F367" s="1">
        <v>0</v>
      </c>
      <c r="G367" s="2">
        <f t="shared" si="8"/>
        <v>13214.43</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859.38</v>
      </c>
      <c r="E370" s="1">
        <v>0</v>
      </c>
      <c r="F370" s="1">
        <v>0</v>
      </c>
      <c r="G370" s="2">
        <f t="shared" si="8"/>
        <v>634.22244000000001</v>
      </c>
      <c r="H370" s="2">
        <f t="shared" si="9"/>
        <v>0.37999999999999545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2834.53</v>
      </c>
      <c r="D378" s="1">
        <f>'PR-RAS'!E383</f>
        <v>13053.61</v>
      </c>
      <c r="E378" s="1">
        <v>0</v>
      </c>
      <c r="F378" s="1">
        <v>0</v>
      </c>
      <c r="G378" s="2">
        <f t="shared" si="8"/>
        <v>10911.03975</v>
      </c>
      <c r="H378" s="2">
        <f t="shared" si="9"/>
        <v>0.85999999999921783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2834.53</v>
      </c>
      <c r="D379" s="1">
        <f>'PR-RAS'!E384</f>
        <v>13053.61</v>
      </c>
      <c r="E379" s="1">
        <v>0</v>
      </c>
      <c r="F379" s="1">
        <v>0</v>
      </c>
      <c r="G379" s="2">
        <f t="shared" si="8"/>
        <v>10939.9815</v>
      </c>
      <c r="H379" s="2">
        <f t="shared" si="9"/>
        <v>0.85999999999921783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8030.7800000000007</v>
      </c>
      <c r="D403" s="1">
        <f>'PR-RAS'!E408</f>
        <v>44355.979999999996</v>
      </c>
      <c r="E403" s="1">
        <v>0</v>
      </c>
      <c r="F403" s="1">
        <v>0</v>
      </c>
      <c r="G403" s="2">
        <f t="shared" si="8"/>
        <v>38890.581480000001</v>
      </c>
      <c r="H403" s="2">
        <f t="shared" si="9"/>
        <v>0.2400000000034197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5176.03</v>
      </c>
      <c r="D405" s="1">
        <f>'PR-RAS'!E410</f>
        <v>5196.25</v>
      </c>
      <c r="E405" s="1">
        <v>0</v>
      </c>
      <c r="F405" s="1">
        <v>0</v>
      </c>
      <c r="G405" s="2">
        <f t="shared" si="8"/>
        <v>6289.6861200000003</v>
      </c>
      <c r="H405" s="2">
        <f t="shared" si="9"/>
        <v>0.27999999999974534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1787337.35</v>
      </c>
      <c r="D407" s="1">
        <f>'PR-RAS'!E412</f>
        <v>2136599.63</v>
      </c>
      <c r="E407" s="1">
        <v>0</v>
      </c>
      <c r="F407" s="1">
        <v>0</v>
      </c>
      <c r="G407" s="2">
        <f t="shared" si="8"/>
        <v>2460577.8636599998</v>
      </c>
      <c r="H407" s="2">
        <f t="shared" si="9"/>
        <v>0.72000000020489097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1775194.1799999997</v>
      </c>
      <c r="D408" s="1">
        <f>'PR-RAS'!E413</f>
        <v>2105396.15</v>
      </c>
      <c r="E408" s="1">
        <v>0</v>
      </c>
      <c r="F408" s="1">
        <v>0</v>
      </c>
      <c r="G408" s="2">
        <f t="shared" si="8"/>
        <v>2436296.4973599995</v>
      </c>
      <c r="H408" s="2">
        <f t="shared" si="9"/>
        <v>0.32999999960884452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12143.170000000391</v>
      </c>
      <c r="D409" s="1">
        <f>'PR-RAS'!E414</f>
        <v>31203.479999999981</v>
      </c>
      <c r="E409" s="1">
        <v>0</v>
      </c>
      <c r="F409" s="1">
        <v>0</v>
      </c>
      <c r="G409" s="2">
        <f t="shared" si="8"/>
        <v>30416.453040000142</v>
      </c>
      <c r="H409" s="2">
        <f t="shared" si="9"/>
        <v>0.65000000037252903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27108.04</v>
      </c>
      <c r="D411" s="1">
        <f>'PR-RAS'!E416</f>
        <v>39251.24</v>
      </c>
      <c r="E411" s="1">
        <v>0</v>
      </c>
      <c r="F411" s="1">
        <v>0</v>
      </c>
      <c r="G411" s="2">
        <f t="shared" si="8"/>
        <v>43300.31319999999</v>
      </c>
      <c r="H411" s="2">
        <f t="shared" si="9"/>
        <v>0.27999999999883585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9688.27</v>
      </c>
      <c r="D413" s="1">
        <f>'PR-RAS'!E418</f>
        <v>8263.69</v>
      </c>
      <c r="E413" s="1">
        <v>0</v>
      </c>
      <c r="F413" s="1">
        <v>0</v>
      </c>
      <c r="G413" s="2">
        <f t="shared" si="8"/>
        <v>10800.8478</v>
      </c>
      <c r="H413" s="2">
        <f t="shared" si="9"/>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1787337.35</v>
      </c>
      <c r="D633" s="1">
        <f>'PR-RAS'!E639</f>
        <v>2136599.63</v>
      </c>
      <c r="E633" s="1">
        <v>0</v>
      </c>
      <c r="F633" s="1">
        <v>0</v>
      </c>
      <c r="G633" s="2">
        <f t="shared" si="10"/>
        <v>3830259.1375199999</v>
      </c>
      <c r="H633" s="2">
        <f t="shared" si="11"/>
        <v>0.72000000020489097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1775194.1799999997</v>
      </c>
      <c r="D634" s="1">
        <f>'PR-RAS'!E640</f>
        <v>2105396.15</v>
      </c>
      <c r="E634" s="1">
        <v>0</v>
      </c>
      <c r="F634" s="1">
        <v>0</v>
      </c>
      <c r="G634" s="2">
        <f t="shared" si="10"/>
        <v>3789129.4418399995</v>
      </c>
      <c r="H634" s="2">
        <f t="shared" si="11"/>
        <v>0.32999999960884452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12143.170000000391</v>
      </c>
      <c r="D635" s="1">
        <f>'PR-RAS'!E641</f>
        <v>31203.479999999981</v>
      </c>
      <c r="E635" s="1">
        <v>0</v>
      </c>
      <c r="F635" s="1">
        <v>0</v>
      </c>
      <c r="G635" s="2">
        <f t="shared" si="10"/>
        <v>47264.782420000221</v>
      </c>
      <c r="H635" s="2">
        <f t="shared" si="11"/>
        <v>0.65000000037252903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27108.04</v>
      </c>
      <c r="D637" s="1">
        <f>'PR-RAS'!E643</f>
        <v>39251.24</v>
      </c>
      <c r="E637" s="1">
        <v>0</v>
      </c>
      <c r="F637" s="1">
        <v>0</v>
      </c>
      <c r="G637" s="2">
        <f t="shared" si="10"/>
        <v>67168.29071999999</v>
      </c>
      <c r="H637" s="2">
        <f t="shared" si="11"/>
        <v>0.27999999999883585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39251.210000000392</v>
      </c>
      <c r="D639" s="1">
        <f>'PR-RAS'!E645</f>
        <v>70454.719999999972</v>
      </c>
      <c r="E639" s="1">
        <v>0</v>
      </c>
      <c r="F639" s="1">
        <v>0</v>
      </c>
      <c r="G639" s="2">
        <f t="shared" si="10"/>
        <v>114942.49470000021</v>
      </c>
      <c r="H639" s="2">
        <f t="shared" si="11"/>
        <v>0.49000000041996827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122356.6</v>
      </c>
      <c r="D641" s="1">
        <f>'PR-RAS'!E647</f>
        <v>140082.87</v>
      </c>
      <c r="E641" s="1">
        <v>0</v>
      </c>
      <c r="F641" s="1">
        <v>0</v>
      </c>
      <c r="G641" s="2">
        <f t="shared" si="10"/>
        <v>257614.29759999999</v>
      </c>
      <c r="H641" s="2">
        <f t="shared" si="11"/>
        <v>0.52999999999883585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48965.58</v>
      </c>
      <c r="D642" s="1">
        <f>'PR-RAS'!E649</f>
        <v>70897.39</v>
      </c>
      <c r="E642" s="1">
        <v>0</v>
      </c>
      <c r="F642" s="1">
        <v>0</v>
      </c>
      <c r="G642" s="2">
        <f t="shared" si="10"/>
        <v>122277.39075999999</v>
      </c>
      <c r="H642" s="2">
        <f t="shared" si="11"/>
        <v>0.80999999999767169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382247.64</v>
      </c>
      <c r="D643" s="1">
        <f>'PR-RAS'!E650</f>
        <v>424542.96</v>
      </c>
      <c r="E643" s="1">
        <v>0</v>
      </c>
      <c r="F643" s="1">
        <v>0</v>
      </c>
      <c r="G643" s="2">
        <f t="shared" si="10"/>
        <v>790516.14552000002</v>
      </c>
      <c r="H643" s="2">
        <f t="shared" si="11"/>
        <v>0.3999999999650754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360315.83</v>
      </c>
      <c r="D644" s="1">
        <f>'PR-RAS'!E651</f>
        <v>393847.32</v>
      </c>
      <c r="E644" s="1">
        <v>0</v>
      </c>
      <c r="F644" s="1">
        <v>0</v>
      </c>
      <c r="G644" s="2">
        <f t="shared" si="10"/>
        <v>738170.73221000005</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70897.390000000014</v>
      </c>
      <c r="D645" s="1">
        <f>'PR-RAS'!E652</f>
        <v>101593.03000000003</v>
      </c>
      <c r="E645" s="1">
        <v>0</v>
      </c>
      <c r="F645" s="1">
        <v>0</v>
      </c>
      <c r="G645" s="2">
        <f t="shared" si="10"/>
        <v>176509.74180000005</v>
      </c>
      <c r="H645" s="2">
        <f t="shared" si="11"/>
        <v>0.42000000004190952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82</v>
      </c>
      <c r="D647" s="1">
        <f>'PR-RAS'!E654</f>
        <v>83</v>
      </c>
      <c r="E647" s="1">
        <v>0</v>
      </c>
      <c r="F647" s="1">
        <v>0</v>
      </c>
      <c r="G647" s="2">
        <f t="shared" si="10"/>
        <v>160.208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66</v>
      </c>
      <c r="E649" s="1">
        <v>0</v>
      </c>
      <c r="F649" s="1">
        <v>0</v>
      </c>
      <c r="G649" s="2">
        <f t="shared" si="10"/>
        <v>128.304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1448973.29</v>
      </c>
      <c r="D668" s="1">
        <f>'PR-RAS'!E675</f>
        <v>1718263.71</v>
      </c>
      <c r="E668" s="1">
        <v>0</v>
      </c>
      <c r="F668" s="1">
        <v>0</v>
      </c>
      <c r="G668" s="2">
        <f t="shared" si="10"/>
        <v>3258628.9735700004</v>
      </c>
      <c r="H668" s="2">
        <f t="shared" si="11"/>
        <v>0.58000000007450581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3020</v>
      </c>
      <c r="D669" s="1">
        <f>'PR-RAS'!E676</f>
        <v>3354.06</v>
      </c>
      <c r="E669" s="1">
        <v>0</v>
      </c>
      <c r="F669" s="1">
        <v>0</v>
      </c>
      <c r="G669" s="2">
        <f t="shared" si="10"/>
        <v>6498.3841599999996</v>
      </c>
      <c r="H669" s="2">
        <f t="shared" si="11"/>
        <v>5.999999999994543E-2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1753.24</v>
      </c>
      <c r="D670" s="1">
        <f>'PR-RAS'!E677</f>
        <v>11629.45</v>
      </c>
      <c r="E670" s="1">
        <v>0</v>
      </c>
      <c r="F670" s="1">
        <v>0</v>
      </c>
      <c r="G670" s="2">
        <f t="shared" si="10"/>
        <v>16733.121660000004</v>
      </c>
      <c r="H670" s="2">
        <f t="shared" si="11"/>
        <v>0.69000000000073669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69170.83</v>
      </c>
      <c r="D703" s="1">
        <f>'PR-RAS'!E710</f>
        <v>68918.44</v>
      </c>
      <c r="E703" s="1">
        <v>0</v>
      </c>
      <c r="F703" s="1">
        <v>0</v>
      </c>
      <c r="G703" s="2">
        <f t="shared" si="10"/>
        <v>145319.41242000001</v>
      </c>
      <c r="H703" s="2">
        <f t="shared" si="11"/>
        <v>0.61000000000058208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2317.09</v>
      </c>
      <c r="E709" s="1">
        <v>0</v>
      </c>
      <c r="F709" s="1">
        <v>0</v>
      </c>
      <c r="G709" s="2">
        <f t="shared" si="10"/>
        <v>3280.99944</v>
      </c>
      <c r="H709" s="2">
        <f t="shared" si="11"/>
        <v>9.0000000000145519E-2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1892.9</v>
      </c>
      <c r="D710" s="1">
        <f>'PR-RAS'!E717</f>
        <v>1765.76</v>
      </c>
      <c r="E710" s="1">
        <v>0</v>
      </c>
      <c r="F710" s="1">
        <v>0</v>
      </c>
      <c r="G710" s="2">
        <f t="shared" si="10"/>
        <v>3845.9137799999999</v>
      </c>
      <c r="H710" s="2">
        <f t="shared" si="11"/>
        <v>0.33999999999991815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26456.14</v>
      </c>
      <c r="D711" s="1">
        <f>'PR-RAS'!E718</f>
        <v>26966.53</v>
      </c>
      <c r="E711" s="1">
        <v>0</v>
      </c>
      <c r="F711" s="1">
        <v>0</v>
      </c>
      <c r="G711" s="2">
        <f t="shared" si="10"/>
        <v>57076.331999999995</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5051.95</v>
      </c>
      <c r="D713" s="1">
        <f>'PR-RAS'!E720</f>
        <v>4074.37</v>
      </c>
      <c r="E713" s="1">
        <v>0</v>
      </c>
      <c r="F713" s="1">
        <v>0</v>
      </c>
      <c r="G713" s="2">
        <f t="shared" si="10"/>
        <v>9398.891279999998</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49244.99</v>
      </c>
      <c r="D821" s="1">
        <f>'PR-RAS'!E828</f>
        <v>52747.13</v>
      </c>
      <c r="E821" s="1">
        <v>0</v>
      </c>
      <c r="F821" s="1">
        <v>0</v>
      </c>
      <c r="G821" s="2">
        <f t="shared" si="18"/>
        <v>126886.185</v>
      </c>
      <c r="H821" s="2">
        <f t="shared" si="19"/>
        <v>0.13999999999941792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1747242.2000000002</v>
      </c>
      <c r="D984" s="6">
        <f>BILANCA!E6</f>
        <v>1780229.98</v>
      </c>
      <c r="E984" s="6">
        <v>0</v>
      </c>
      <c r="F984" s="6">
        <v>0</v>
      </c>
      <c r="G984" s="7">
        <f t="shared" ref="G984:G1241" si="22">B984/1000*C984+B984/500*D984</f>
        <v>5307.7021600000007</v>
      </c>
      <c r="H984" s="7">
        <f t="shared" si="19"/>
        <v>0.22000000020489097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1531840.07</v>
      </c>
      <c r="D985" s="1">
        <f>BILANCA!E7</f>
        <v>1524943.48</v>
      </c>
      <c r="E985" s="1">
        <v>0</v>
      </c>
      <c r="F985" s="1">
        <v>0</v>
      </c>
      <c r="G985" s="2">
        <f t="shared" si="22"/>
        <v>9163.45406</v>
      </c>
      <c r="H985" s="2">
        <f t="shared" si="19"/>
        <v>0.55000000004656613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13.269999999999982</v>
      </c>
      <c r="D986" s="1">
        <f>BILANCA!E8</f>
        <v>562.5</v>
      </c>
      <c r="E986" s="1">
        <v>0</v>
      </c>
      <c r="F986" s="1">
        <v>0</v>
      </c>
      <c r="G986" s="2">
        <f t="shared" si="22"/>
        <v>3.4148100000000001</v>
      </c>
      <c r="H986" s="2">
        <f t="shared" si="19"/>
        <v>0.76999999999998181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265.45</v>
      </c>
      <c r="D988" s="1">
        <f>BILANCA!E10</f>
        <v>827.95</v>
      </c>
      <c r="E988" s="1">
        <v>0</v>
      </c>
      <c r="F988" s="1">
        <v>0</v>
      </c>
      <c r="G988" s="2">
        <f t="shared" si="22"/>
        <v>9.6067499999999999</v>
      </c>
      <c r="H988" s="2">
        <f t="shared" si="19"/>
        <v>0.49999999999994316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252.18</v>
      </c>
      <c r="D989" s="1">
        <f>BILANCA!E11</f>
        <v>265.45</v>
      </c>
      <c r="E989" s="1">
        <v>0</v>
      </c>
      <c r="F989" s="1">
        <v>0</v>
      </c>
      <c r="G989" s="2">
        <f t="shared" si="22"/>
        <v>4.69848</v>
      </c>
      <c r="H989" s="2">
        <f t="shared" si="19"/>
        <v>0.62999999999999545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1531826.8</v>
      </c>
      <c r="D990" s="1">
        <f>BILANCA!E12</f>
        <v>1524380.98</v>
      </c>
      <c r="E990" s="1">
        <v>0</v>
      </c>
      <c r="F990" s="1">
        <v>0</v>
      </c>
      <c r="G990" s="2">
        <f t="shared" si="22"/>
        <v>32064.121319999998</v>
      </c>
      <c r="H990" s="2">
        <f t="shared" si="19"/>
        <v>0.21999999997206032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1420395.25</v>
      </c>
      <c r="D991" s="1">
        <f>BILANCA!E13</f>
        <v>1384906.08</v>
      </c>
      <c r="E991" s="1">
        <v>0</v>
      </c>
      <c r="F991" s="1">
        <v>0</v>
      </c>
      <c r="G991" s="2">
        <f t="shared" si="22"/>
        <v>33521.659280000007</v>
      </c>
      <c r="H991" s="2">
        <f t="shared" si="19"/>
        <v>0.33000000007450581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2839132.85</v>
      </c>
      <c r="D993" s="1">
        <f>BILANCA!E15</f>
        <v>2839132.85</v>
      </c>
      <c r="E993" s="1">
        <v>0</v>
      </c>
      <c r="F993" s="1">
        <v>0</v>
      </c>
      <c r="G993" s="2">
        <f t="shared" si="22"/>
        <v>85173.98550000001</v>
      </c>
      <c r="H993" s="2">
        <f t="shared" si="19"/>
        <v>0.29999999981373549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1418737.6</v>
      </c>
      <c r="D996" s="1">
        <f>BILANCA!E18</f>
        <v>1454226.77</v>
      </c>
      <c r="E996" s="1">
        <v>0</v>
      </c>
      <c r="F996" s="1">
        <v>0</v>
      </c>
      <c r="G996" s="2">
        <f t="shared" si="22"/>
        <v>56253.484819999998</v>
      </c>
      <c r="H996" s="2">
        <f t="shared" si="19"/>
        <v>0.62999999988824129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40463.229999999981</v>
      </c>
      <c r="D997" s="1">
        <f>BILANCA!E19</f>
        <v>66476.669999999984</v>
      </c>
      <c r="E997" s="1">
        <v>0</v>
      </c>
      <c r="F997" s="1">
        <v>0</v>
      </c>
      <c r="G997" s="2">
        <f t="shared" si="22"/>
        <v>2427.8319799999995</v>
      </c>
      <c r="H997" s="2">
        <f t="shared" si="19"/>
        <v>0.55999999999767169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247906.9</v>
      </c>
      <c r="D998" s="1">
        <f>BILANCA!E20</f>
        <v>333714.42</v>
      </c>
      <c r="E998" s="1">
        <v>0</v>
      </c>
      <c r="F998" s="1">
        <v>0</v>
      </c>
      <c r="G998" s="2">
        <f t="shared" si="22"/>
        <v>13730.036099999998</v>
      </c>
      <c r="H998" s="2">
        <f t="shared" si="19"/>
        <v>0.51999999998952262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14852.09</v>
      </c>
      <c r="D999" s="1">
        <f>BILANCA!E21</f>
        <v>14852.09</v>
      </c>
      <c r="E999" s="1">
        <v>0</v>
      </c>
      <c r="F999" s="1">
        <v>0</v>
      </c>
      <c r="G999" s="2">
        <f t="shared" si="22"/>
        <v>712.90031999999997</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82475.429999999993</v>
      </c>
      <c r="D1000" s="1">
        <f>BILANCA!E22</f>
        <v>100527.93</v>
      </c>
      <c r="E1000" s="1">
        <v>0</v>
      </c>
      <c r="F1000" s="1">
        <v>0</v>
      </c>
      <c r="G1000" s="2">
        <f t="shared" si="22"/>
        <v>4820.0319300000001</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6010.56</v>
      </c>
      <c r="D1003" s="1">
        <f>BILANCA!E25</f>
        <v>6869.94</v>
      </c>
      <c r="E1003" s="1">
        <v>0</v>
      </c>
      <c r="F1003" s="1">
        <v>0</v>
      </c>
      <c r="G1003" s="2">
        <f t="shared" si="22"/>
        <v>395.00880000000001</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1926.22</v>
      </c>
      <c r="D1004" s="1">
        <f>BILANCA!E26</f>
        <v>1926.22</v>
      </c>
      <c r="E1004" s="1">
        <v>0</v>
      </c>
      <c r="F1004" s="1">
        <v>0</v>
      </c>
      <c r="G1004" s="2">
        <f t="shared" si="22"/>
        <v>121.35186</v>
      </c>
      <c r="H1004" s="2">
        <f t="shared" si="19"/>
        <v>0.44000000000005457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312707.96999999997</v>
      </c>
      <c r="D1006" s="1">
        <f>BILANCA!E28</f>
        <v>391413.93</v>
      </c>
      <c r="E1006" s="1">
        <v>0</v>
      </c>
      <c r="F1006" s="1">
        <v>0</v>
      </c>
      <c r="G1006" s="2">
        <f t="shared" si="22"/>
        <v>25197.324089999998</v>
      </c>
      <c r="H1006" s="2">
        <f t="shared" si="19"/>
        <v>0.1000000000349246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70968.320000000007</v>
      </c>
      <c r="D1013" s="1">
        <f>BILANCA!E35</f>
        <v>72998.23000000001</v>
      </c>
      <c r="E1013" s="1">
        <v>0</v>
      </c>
      <c r="F1013" s="1">
        <v>0</v>
      </c>
      <c r="G1013" s="2">
        <f t="shared" si="22"/>
        <v>6508.943400000001</v>
      </c>
      <c r="H1013" s="2">
        <f t="shared" si="19"/>
        <v>0.5500000000174623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134508.06</v>
      </c>
      <c r="D1014" s="1">
        <f>BILANCA!E36</f>
        <v>190065.92000000001</v>
      </c>
      <c r="E1014" s="1">
        <v>0</v>
      </c>
      <c r="F1014" s="1">
        <v>0</v>
      </c>
      <c r="G1014" s="2">
        <f t="shared" si="22"/>
        <v>15953.8369</v>
      </c>
      <c r="H1014" s="2">
        <f t="shared" si="19"/>
        <v>0.13999999998486601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299.16000000000003</v>
      </c>
      <c r="D1015" s="1">
        <f>BILANCA!E37</f>
        <v>299.16000000000003</v>
      </c>
      <c r="E1015" s="1">
        <v>0</v>
      </c>
      <c r="F1015" s="1">
        <v>0</v>
      </c>
      <c r="G1015" s="2">
        <f t="shared" si="22"/>
        <v>28.719360000000002</v>
      </c>
      <c r="H1015" s="2">
        <f t="shared" si="19"/>
        <v>0.32000000000005002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63838.9</v>
      </c>
      <c r="D1018" s="1">
        <f>BILANCA!E40</f>
        <v>117366.85</v>
      </c>
      <c r="E1018" s="1">
        <v>0</v>
      </c>
      <c r="F1018" s="1">
        <v>0</v>
      </c>
      <c r="G1018" s="2">
        <f t="shared" si="22"/>
        <v>10450.041000000003</v>
      </c>
      <c r="H1018" s="2">
        <f t="shared" si="19"/>
        <v>0.24999999999272404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322.52</v>
      </c>
      <c r="D1020" s="1">
        <f>BILANCA!E42</f>
        <v>322.52</v>
      </c>
      <c r="E1020" s="1">
        <v>0</v>
      </c>
      <c r="F1020" s="1">
        <v>0</v>
      </c>
      <c r="G1020" s="2">
        <f t="shared" si="22"/>
        <v>35.799719999999994</v>
      </c>
      <c r="H1020" s="2">
        <f t="shared" si="19"/>
        <v>0.96000000000003638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322.52</v>
      </c>
      <c r="D1022" s="1">
        <f>BILANCA!E44</f>
        <v>322.52</v>
      </c>
      <c r="E1022" s="1">
        <v>0</v>
      </c>
      <c r="F1022" s="1">
        <v>0</v>
      </c>
      <c r="G1022" s="2">
        <f t="shared" si="22"/>
        <v>37.734839999999998</v>
      </c>
      <c r="H1022" s="2">
        <f t="shared" si="19"/>
        <v>0.96000000000003638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65145.03</v>
      </c>
      <c r="D1032" s="1">
        <f>BILANCA!E54</f>
        <v>67013.679999999993</v>
      </c>
      <c r="E1032" s="1">
        <v>0</v>
      </c>
      <c r="F1032" s="1">
        <v>0</v>
      </c>
      <c r="G1032" s="2">
        <f t="shared" si="22"/>
        <v>9759.4471099999992</v>
      </c>
      <c r="H1032" s="2">
        <f t="shared" si="19"/>
        <v>0.35000000000582077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65145.03</v>
      </c>
      <c r="D1033" s="1">
        <f>BILANCA!E55</f>
        <v>67013.679999999993</v>
      </c>
      <c r="E1033" s="1">
        <v>0</v>
      </c>
      <c r="F1033" s="1">
        <v>0</v>
      </c>
      <c r="G1033" s="2">
        <f t="shared" si="22"/>
        <v>9958.6195000000007</v>
      </c>
      <c r="H1033" s="2">
        <f t="shared" si="19"/>
        <v>0.35000000000582077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215402.13</v>
      </c>
      <c r="D1046" s="1">
        <f>BILANCA!E68</f>
        <v>255286.5</v>
      </c>
      <c r="E1046" s="1">
        <v>0</v>
      </c>
      <c r="F1046" s="1">
        <v>0</v>
      </c>
      <c r="G1046" s="2">
        <f t="shared" si="22"/>
        <v>45736.433190000003</v>
      </c>
      <c r="H1046" s="2">
        <f t="shared" si="19"/>
        <v>0.63000000000465661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70897.39</v>
      </c>
      <c r="D1047" s="1">
        <f>BILANCA!E69</f>
        <v>101593.03</v>
      </c>
      <c r="E1047" s="1">
        <v>0</v>
      </c>
      <c r="F1047" s="1">
        <v>0</v>
      </c>
      <c r="G1047" s="2">
        <f t="shared" si="22"/>
        <v>17541.340799999998</v>
      </c>
      <c r="H1047" s="2">
        <f t="shared" si="19"/>
        <v>0.41999999999825377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70897.39</v>
      </c>
      <c r="D1048" s="1">
        <f>BILANCA!E70</f>
        <v>101593.03</v>
      </c>
      <c r="E1048" s="1">
        <v>0</v>
      </c>
      <c r="F1048" s="1">
        <v>0</v>
      </c>
      <c r="G1048" s="2">
        <f t="shared" si="22"/>
        <v>17815.42425</v>
      </c>
      <c r="H1048" s="2">
        <f t="shared" si="19"/>
        <v>0.41999999999825377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70897.39</v>
      </c>
      <c r="D1050" s="1">
        <f>BILANCA!E72</f>
        <v>101593.03</v>
      </c>
      <c r="E1050" s="1">
        <v>0</v>
      </c>
      <c r="F1050" s="1">
        <v>0</v>
      </c>
      <c r="G1050" s="2">
        <f t="shared" si="22"/>
        <v>18363.59115</v>
      </c>
      <c r="H1050" s="2">
        <f t="shared" si="19"/>
        <v>0.41999999999825377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12459.87</v>
      </c>
      <c r="D1056" s="1">
        <f>BILANCA!E78</f>
        <v>5346.91</v>
      </c>
      <c r="E1056" s="1">
        <v>0</v>
      </c>
      <c r="F1056" s="1">
        <v>0</v>
      </c>
      <c r="G1056" s="2">
        <f t="shared" si="22"/>
        <v>1690.2193699999998</v>
      </c>
      <c r="H1056" s="2">
        <f t="shared" si="19"/>
        <v>0.21999999999934516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12459.87</v>
      </c>
      <c r="D1064" s="1">
        <f>BILANCA!E86</f>
        <v>5346.91</v>
      </c>
      <c r="E1064" s="1">
        <v>0</v>
      </c>
      <c r="F1064" s="1">
        <v>0</v>
      </c>
      <c r="G1064" s="2">
        <f t="shared" si="22"/>
        <v>1875.4488900000001</v>
      </c>
      <c r="H1064" s="2">
        <f t="shared" si="19"/>
        <v>0.21999999999934516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9688.27</v>
      </c>
      <c r="D1124" s="1">
        <f>BILANCA!E146</f>
        <v>8263.69</v>
      </c>
      <c r="E1124" s="1">
        <v>0</v>
      </c>
      <c r="F1124" s="1">
        <v>0</v>
      </c>
      <c r="G1124" s="2">
        <f t="shared" si="22"/>
        <v>3696.4066499999999</v>
      </c>
      <c r="H1124" s="2">
        <f t="shared" si="23"/>
        <v>0.57999999999992724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6959.77</v>
      </c>
      <c r="D1137" s="1">
        <f>BILANCA!E159</f>
        <v>6739.5</v>
      </c>
      <c r="E1137" s="1">
        <v>0</v>
      </c>
      <c r="F1137" s="1">
        <v>0</v>
      </c>
      <c r="G1137" s="2">
        <f t="shared" si="22"/>
        <v>3147.5705800000001</v>
      </c>
      <c r="H1137" s="2">
        <f t="shared" si="23"/>
        <v>0.72999999999956344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2728.5</v>
      </c>
      <c r="D1138" s="1">
        <f>BILANCA!E160</f>
        <v>1524.19</v>
      </c>
      <c r="E1138" s="1">
        <v>0</v>
      </c>
      <c r="F1138" s="1">
        <v>0</v>
      </c>
      <c r="G1138" s="2">
        <f t="shared" si="22"/>
        <v>895.41640000000007</v>
      </c>
      <c r="H1138" s="2">
        <f t="shared" si="23"/>
        <v>0.69000000000005457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122356.6</v>
      </c>
      <c r="D1148" s="1">
        <f>BILANCA!E170</f>
        <v>140082.87</v>
      </c>
      <c r="E1148" s="1">
        <v>0</v>
      </c>
      <c r="F1148" s="1">
        <v>0</v>
      </c>
      <c r="G1148" s="2">
        <f t="shared" si="22"/>
        <v>66416.186100000006</v>
      </c>
      <c r="H1148" s="2">
        <f t="shared" si="23"/>
        <v>0.52999999999883585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122356.6</v>
      </c>
      <c r="D1151" s="1">
        <f>BILANCA!E173</f>
        <v>140082.87</v>
      </c>
      <c r="E1151" s="1">
        <v>0</v>
      </c>
      <c r="F1151" s="1">
        <v>0</v>
      </c>
      <c r="G1151" s="2">
        <f t="shared" si="22"/>
        <v>67623.753120000008</v>
      </c>
      <c r="H1151" s="2">
        <f t="shared" si="23"/>
        <v>0.52999999999883585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1747242.2000000002</v>
      </c>
      <c r="D1152" s="1">
        <f>BILANCA!E175</f>
        <v>1780229.98</v>
      </c>
      <c r="E1152" s="1">
        <v>0</v>
      </c>
      <c r="F1152" s="1">
        <v>0</v>
      </c>
      <c r="G1152" s="2">
        <f t="shared" si="22"/>
        <v>897001.66504000011</v>
      </c>
      <c r="H1152" s="2">
        <f t="shared" si="23"/>
        <v>0.22000000020489097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166462.62</v>
      </c>
      <c r="D1153" s="1">
        <f>BILANCA!E176</f>
        <v>176568.09</v>
      </c>
      <c r="E1153" s="1">
        <v>0</v>
      </c>
      <c r="F1153" s="1">
        <v>0</v>
      </c>
      <c r="G1153" s="2">
        <f t="shared" si="22"/>
        <v>88331.796000000002</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161266.37</v>
      </c>
      <c r="D1154" s="1">
        <f>BILANCA!E177</f>
        <v>175538.08</v>
      </c>
      <c r="E1154" s="1">
        <v>0</v>
      </c>
      <c r="F1154" s="1">
        <v>0</v>
      </c>
      <c r="G1154" s="2">
        <f t="shared" si="22"/>
        <v>87610.572629999995</v>
      </c>
      <c r="H1154" s="2">
        <f t="shared" si="23"/>
        <v>0.4499999999825377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129666.95</v>
      </c>
      <c r="D1155" s="1">
        <f>BILANCA!E178</f>
        <v>148690.28</v>
      </c>
      <c r="E1155" s="1">
        <v>0</v>
      </c>
      <c r="F1155" s="1">
        <v>0</v>
      </c>
      <c r="G1155" s="2">
        <f t="shared" si="22"/>
        <v>73452.171719999998</v>
      </c>
      <c r="H1155" s="2">
        <f t="shared" si="23"/>
        <v>0.33000000000174623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12287.41</v>
      </c>
      <c r="D1156" s="1">
        <f>BILANCA!E179</f>
        <v>22224.59</v>
      </c>
      <c r="E1156" s="1">
        <v>0</v>
      </c>
      <c r="F1156" s="1">
        <v>0</v>
      </c>
      <c r="G1156" s="2">
        <f t="shared" si="22"/>
        <v>9815.4300699999985</v>
      </c>
      <c r="H1156" s="2">
        <f t="shared" si="23"/>
        <v>0.81999999999970896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71.599999999999994</v>
      </c>
      <c r="D1157" s="1">
        <f>BILANCA!E180</f>
        <v>70.180000000000007</v>
      </c>
      <c r="E1157" s="1">
        <v>0</v>
      </c>
      <c r="F1157" s="1">
        <v>0</v>
      </c>
      <c r="G1157" s="2">
        <f t="shared" si="22"/>
        <v>36.881039999999999</v>
      </c>
      <c r="H1157" s="2">
        <f t="shared" si="23"/>
        <v>0.58000000000001251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71.599999999999994</v>
      </c>
      <c r="D1160" s="1">
        <f>BILANCA!E183</f>
        <v>70.180000000000007</v>
      </c>
      <c r="E1160" s="1">
        <v>0</v>
      </c>
      <c r="F1160" s="1">
        <v>0</v>
      </c>
      <c r="G1160" s="2">
        <f t="shared" si="22"/>
        <v>37.516919999999999</v>
      </c>
      <c r="H1160" s="2">
        <f t="shared" si="23"/>
        <v>0.58000000000001251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19240.41</v>
      </c>
      <c r="D1165" s="1">
        <f>BILANCA!E188</f>
        <v>4553.03</v>
      </c>
      <c r="E1165" s="1">
        <v>0</v>
      </c>
      <c r="F1165" s="1">
        <v>0</v>
      </c>
      <c r="G1165" s="2">
        <f t="shared" si="22"/>
        <v>5159.0575399999998</v>
      </c>
      <c r="H1165" s="2">
        <f t="shared" si="23"/>
        <v>0.43999999999959982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5196.25</v>
      </c>
      <c r="D1166" s="1">
        <f>BILANCA!E189</f>
        <v>1030.01</v>
      </c>
      <c r="E1166" s="1">
        <v>0</v>
      </c>
      <c r="F1166" s="1">
        <v>0</v>
      </c>
      <c r="G1166" s="2">
        <f t="shared" si="22"/>
        <v>1327.89741</v>
      </c>
      <c r="H1166" s="2">
        <f t="shared" si="23"/>
        <v>0.25999999999999091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1580779.58</v>
      </c>
      <c r="D1214" s="1">
        <f>BILANCA!E237</f>
        <v>1603661.89</v>
      </c>
      <c r="E1214" s="1">
        <v>0</v>
      </c>
      <c r="F1214" s="1">
        <v>0</v>
      </c>
      <c r="G1214" s="2">
        <f t="shared" si="22"/>
        <v>1106051.87616</v>
      </c>
      <c r="H1214" s="2">
        <f t="shared" si="23"/>
        <v>0.53000000002793968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1531840.1</v>
      </c>
      <c r="D1215" s="1">
        <f>BILANCA!E238</f>
        <v>1524943.48</v>
      </c>
      <c r="E1215" s="1">
        <v>0</v>
      </c>
      <c r="F1215" s="1">
        <v>0</v>
      </c>
      <c r="G1215" s="2">
        <f t="shared" si="22"/>
        <v>1062960.6779200002</v>
      </c>
      <c r="H1215" s="2">
        <f t="shared" si="23"/>
        <v>0.58000000007450581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1531840.1</v>
      </c>
      <c r="D1216" s="1">
        <f>BILANCA!E239</f>
        <v>1524943.48</v>
      </c>
      <c r="E1216" s="1">
        <v>0</v>
      </c>
      <c r="F1216" s="1">
        <v>0</v>
      </c>
      <c r="G1216" s="2">
        <f t="shared" si="22"/>
        <v>1067542.4049800001</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1531798.34</v>
      </c>
      <c r="D1217" s="1">
        <f>BILANCA!E240</f>
        <v>1524920.27</v>
      </c>
      <c r="E1217" s="1">
        <v>0</v>
      </c>
      <c r="F1217" s="1">
        <v>0</v>
      </c>
      <c r="G1217" s="2">
        <f t="shared" si="22"/>
        <v>1072103.49792</v>
      </c>
      <c r="H1217" s="2">
        <f t="shared" si="23"/>
        <v>0.61000000010244548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41.76</v>
      </c>
      <c r="D1218" s="1">
        <f>BILANCA!E241</f>
        <v>23.21</v>
      </c>
      <c r="E1218" s="1">
        <v>0</v>
      </c>
      <c r="F1218" s="1">
        <v>0</v>
      </c>
      <c r="G1218" s="2">
        <f t="shared" si="22"/>
        <v>20.722299999999997</v>
      </c>
      <c r="H1218" s="2">
        <f t="shared" si="23"/>
        <v>0.45000000000000284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39251.21</v>
      </c>
      <c r="D1222" s="1">
        <f>BILANCA!E245</f>
        <v>70454.720000000001</v>
      </c>
      <c r="E1222" s="1">
        <v>0</v>
      </c>
      <c r="F1222" s="1">
        <v>0</v>
      </c>
      <c r="G1222" s="2">
        <f t="shared" si="22"/>
        <v>43058.395349999992</v>
      </c>
      <c r="H1222" s="2">
        <f t="shared" si="23"/>
        <v>0.48999999999796273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44488.76</v>
      </c>
      <c r="D1223" s="1">
        <f>BILANCA!E246</f>
        <v>80128.75</v>
      </c>
      <c r="E1223" s="1">
        <v>0</v>
      </c>
      <c r="F1223" s="1">
        <v>0</v>
      </c>
      <c r="G1223" s="2">
        <f t="shared" si="22"/>
        <v>49139.102399999996</v>
      </c>
      <c r="H1223" s="2">
        <f t="shared" si="23"/>
        <v>0.48999999999796273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44488.76</v>
      </c>
      <c r="D1224" s="1">
        <f>BILANCA!E247</f>
        <v>80128.75</v>
      </c>
      <c r="E1224" s="1">
        <v>0</v>
      </c>
      <c r="F1224" s="1">
        <v>0</v>
      </c>
      <c r="G1224" s="2">
        <f t="shared" si="22"/>
        <v>49343.848659999996</v>
      </c>
      <c r="H1224" s="2">
        <f t="shared" si="23"/>
        <v>0.48999999999796273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5237.55</v>
      </c>
      <c r="D1227" s="1">
        <f>BILANCA!E250</f>
        <v>9674.0300000000007</v>
      </c>
      <c r="E1227" s="1">
        <v>0</v>
      </c>
      <c r="F1227" s="1">
        <v>0</v>
      </c>
      <c r="G1227" s="2">
        <f t="shared" si="22"/>
        <v>5998.8888400000005</v>
      </c>
      <c r="H1227" s="2">
        <f t="shared" si="23"/>
        <v>0.48000000000047294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5237.55</v>
      </c>
      <c r="D1229" s="1">
        <f>BILANCA!E252</f>
        <v>9674.0300000000007</v>
      </c>
      <c r="E1229" s="1">
        <v>0</v>
      </c>
      <c r="F1229" s="1">
        <v>0</v>
      </c>
      <c r="G1229" s="2">
        <f t="shared" si="22"/>
        <v>6048.0600599999998</v>
      </c>
      <c r="H1229" s="2">
        <f t="shared" si="23"/>
        <v>0.48000000000047294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9688.27</v>
      </c>
      <c r="D1232" s="1">
        <f>BILANCA!E255</f>
        <v>8263.69</v>
      </c>
      <c r="E1232" s="1">
        <v>0</v>
      </c>
      <c r="F1232" s="1">
        <v>0</v>
      </c>
      <c r="G1232" s="2">
        <f t="shared" si="22"/>
        <v>6527.6968500000003</v>
      </c>
      <c r="H1232" s="2">
        <f t="shared" si="23"/>
        <v>0.57999999999992724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23965.09</v>
      </c>
      <c r="D1236" s="1">
        <f>BILANCA!E259</f>
        <v>23965.09</v>
      </c>
      <c r="E1236" s="1">
        <v>0</v>
      </c>
      <c r="F1236" s="1">
        <v>0</v>
      </c>
      <c r="G1236" s="2">
        <f t="shared" si="22"/>
        <v>18189.50331</v>
      </c>
      <c r="H1236" s="2">
        <f t="shared" si="23"/>
        <v>0.18000000000029104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23965.09</v>
      </c>
      <c r="D1237" s="1">
        <f>BILANCA!E260</f>
        <v>23965.09</v>
      </c>
      <c r="E1237" s="1">
        <v>0</v>
      </c>
      <c r="F1237" s="1">
        <v>0</v>
      </c>
      <c r="G1237" s="2">
        <f t="shared" si="22"/>
        <v>18261.398580000001</v>
      </c>
      <c r="H1237" s="2">
        <f t="shared" si="23"/>
        <v>0.18000000000029104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9688.27</v>
      </c>
      <c r="D1241" s="1">
        <f>BILANCA!E265</f>
        <v>8263.69</v>
      </c>
      <c r="E1241" s="1">
        <v>0</v>
      </c>
      <c r="F1241" s="1">
        <v>0</v>
      </c>
      <c r="G1241" s="2">
        <f t="shared" si="22"/>
        <v>6763.6377000000002</v>
      </c>
      <c r="H1241" s="2">
        <f t="shared" si="23"/>
        <v>0.57999999999992724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12459.87</v>
      </c>
      <c r="D1244" s="1">
        <f>BILANCA!E268</f>
        <v>5346.91</v>
      </c>
      <c r="E1244" s="1">
        <v>0</v>
      </c>
      <c r="F1244" s="1">
        <v>0</v>
      </c>
      <c r="G1244" s="2">
        <f t="shared" si="24"/>
        <v>6043.1130900000007</v>
      </c>
      <c r="H1244" s="2">
        <f t="shared" si="23"/>
        <v>0.21999999999934516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161266.37</v>
      </c>
      <c r="D1264" s="1">
        <f>BILANCA!E288</f>
        <v>175538.08</v>
      </c>
      <c r="E1264" s="1">
        <v>0</v>
      </c>
      <c r="F1264" s="1">
        <v>0</v>
      </c>
      <c r="G1264" s="2">
        <f t="shared" si="24"/>
        <v>143968.25093000001</v>
      </c>
      <c r="H1264" s="2">
        <f t="shared" si="23"/>
        <v>0.4499999999825377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5196.25</v>
      </c>
      <c r="D1266" s="1">
        <f>BILANCA!E290</f>
        <v>1030.01</v>
      </c>
      <c r="E1266" s="1">
        <v>0</v>
      </c>
      <c r="F1266" s="1">
        <v>0</v>
      </c>
      <c r="G1266" s="2">
        <f t="shared" si="24"/>
        <v>2053.52441</v>
      </c>
      <c r="H1266" s="2">
        <f t="shared" si="23"/>
        <v>0.25999999999999091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19114.54</v>
      </c>
      <c r="D1278" s="1">
        <f>BILANCA!E302</f>
        <v>4475.25</v>
      </c>
      <c r="E1278" s="1">
        <v>0</v>
      </c>
      <c r="F1278" s="1">
        <v>0</v>
      </c>
      <c r="G1278" s="2">
        <f t="shared" si="24"/>
        <v>8279.1867999999995</v>
      </c>
      <c r="H1278" s="2">
        <f t="shared" si="23"/>
        <v>0.70999999999912689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1775194.18</v>
      </c>
      <c r="D1408" s="1">
        <f>'RAS-funkcijski'!E114</f>
        <v>2105396.15</v>
      </c>
      <c r="E1408" s="1">
        <v>0</v>
      </c>
      <c r="F1408" s="1">
        <v>0</v>
      </c>
      <c r="G1408" s="2">
        <f t="shared" si="24"/>
        <v>658458.51280000003</v>
      </c>
      <c r="H1408" s="2">
        <f t="shared" si="27"/>
        <v>0.32999999984167516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1628095.99</v>
      </c>
      <c r="D1409" s="1">
        <f>'RAS-funkcijski'!E115</f>
        <v>1978916.85</v>
      </c>
      <c r="E1409" s="1">
        <v>0</v>
      </c>
      <c r="F1409" s="1">
        <v>0</v>
      </c>
      <c r="G1409" s="2">
        <f t="shared" si="24"/>
        <v>620038.19559000002</v>
      </c>
      <c r="H1409" s="2">
        <f t="shared" si="27"/>
        <v>0.15999999991618097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1628095.99</v>
      </c>
      <c r="D1411" s="1">
        <f>'RAS-funkcijski'!E117</f>
        <v>1978916.85</v>
      </c>
      <c r="E1411" s="1">
        <v>0</v>
      </c>
      <c r="F1411" s="1">
        <v>0</v>
      </c>
      <c r="G1411" s="2">
        <f t="shared" si="24"/>
        <v>631210.05497000006</v>
      </c>
      <c r="H1411" s="2">
        <f t="shared" si="27"/>
        <v>0.15999999991618097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147098.19</v>
      </c>
      <c r="D1420" s="1">
        <f>'RAS-funkcijski'!E126</f>
        <v>126479.3</v>
      </c>
      <c r="E1420" s="1">
        <v>0</v>
      </c>
      <c r="F1420" s="1">
        <v>0</v>
      </c>
      <c r="G1420" s="2">
        <f t="shared" si="24"/>
        <v>48806.928379999998</v>
      </c>
      <c r="H1420" s="2">
        <f t="shared" si="27"/>
        <v>0.49000000000523869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1775194.18</v>
      </c>
      <c r="D1435" s="13">
        <f>'RAS-funkcijski'!E141</f>
        <v>2105396.15</v>
      </c>
      <c r="E1435" s="13">
        <v>0</v>
      </c>
      <c r="F1435" s="13">
        <v>0</v>
      </c>
      <c r="G1435" s="14">
        <f t="shared" si="24"/>
        <v>820080.14775999996</v>
      </c>
      <c r="H1435" s="14">
        <f t="shared" si="27"/>
        <v>0.32999999984167516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37070.65</v>
      </c>
      <c r="E1436" s="6">
        <v>0</v>
      </c>
      <c r="F1436" s="6">
        <v>0</v>
      </c>
      <c r="G1436" s="7">
        <f t="shared" si="24"/>
        <v>74.141300000000001</v>
      </c>
      <c r="H1436" s="7">
        <f t="shared" si="27"/>
        <v>0.34999999999854481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37070.65</v>
      </c>
      <c r="E1453" s="1">
        <v>0</v>
      </c>
      <c r="F1453" s="1">
        <v>0</v>
      </c>
      <c r="G1453" s="2">
        <f t="shared" si="24"/>
        <v>1334.5434</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37070.65</v>
      </c>
      <c r="E1454" s="1">
        <v>0</v>
      </c>
      <c r="F1454" s="1">
        <v>0</v>
      </c>
      <c r="G1454" s="2">
        <f t="shared" si="24"/>
        <v>1408.6847</v>
      </c>
      <c r="H1454" s="2">
        <f t="shared" si="27"/>
        <v>0.34999999999854481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37070.65</v>
      </c>
      <c r="E1456" s="1">
        <v>0</v>
      </c>
      <c r="F1456" s="1">
        <v>0</v>
      </c>
      <c r="G1456" s="2">
        <f t="shared" si="24"/>
        <v>1556.9673000000003</v>
      </c>
      <c r="H1456" s="2">
        <f t="shared" si="27"/>
        <v>0.34999999999854481</v>
      </c>
      <c r="I1456" s="10">
        <f t="shared" si="30"/>
        <v>544.9385549977344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166462.62</v>
      </c>
      <c r="D1480" s="6"/>
      <c r="E1480" s="6">
        <v>0</v>
      </c>
      <c r="F1480" s="6">
        <v>0</v>
      </c>
      <c r="G1480" s="7">
        <f t="shared" ref="G1480:G1580" si="34">B1480/1000*C1480</f>
        <v>166.46261999999999</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2147718.5299999998</v>
      </c>
      <c r="D1481" s="1">
        <v>0</v>
      </c>
      <c r="E1481" s="1">
        <v>0</v>
      </c>
      <c r="F1481" s="1">
        <v>0</v>
      </c>
      <c r="G1481" s="2">
        <f t="shared" si="34"/>
        <v>4295.4370599999993</v>
      </c>
      <c r="H1481" s="2">
        <f t="shared" si="35"/>
        <v>0.47000000020489097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17466.11</v>
      </c>
      <c r="D1482" s="1">
        <v>0</v>
      </c>
      <c r="E1482" s="1">
        <v>0</v>
      </c>
      <c r="F1482" s="1">
        <v>0</v>
      </c>
      <c r="G1482" s="2">
        <f t="shared" si="34"/>
        <v>52.398330000000001</v>
      </c>
      <c r="H1482" s="2">
        <f t="shared" si="35"/>
        <v>0.11000000000058208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2085896.4399999997</v>
      </c>
      <c r="D1483" s="1">
        <v>0</v>
      </c>
      <c r="E1483" s="1">
        <v>0</v>
      </c>
      <c r="F1483" s="1">
        <v>0</v>
      </c>
      <c r="G1483" s="2">
        <f t="shared" si="34"/>
        <v>8343.5857599999981</v>
      </c>
      <c r="H1483" s="2">
        <f t="shared" si="35"/>
        <v>0.43999999971129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1773548.32</v>
      </c>
      <c r="D1484" s="1">
        <v>0</v>
      </c>
      <c r="E1484" s="1">
        <v>0</v>
      </c>
      <c r="F1484" s="1">
        <v>0</v>
      </c>
      <c r="G1484" s="2">
        <f t="shared" si="34"/>
        <v>8867.7416000000012</v>
      </c>
      <c r="H1484" s="2">
        <f t="shared" si="35"/>
        <v>0.32000000006519258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257079.62</v>
      </c>
      <c r="D1485" s="1">
        <v>0</v>
      </c>
      <c r="E1485" s="1">
        <v>0</v>
      </c>
      <c r="F1485" s="1">
        <v>0</v>
      </c>
      <c r="G1485" s="2">
        <f t="shared" si="34"/>
        <v>1542.4777200000001</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1989.64</v>
      </c>
      <c r="D1486" s="1">
        <v>0</v>
      </c>
      <c r="E1486" s="1">
        <v>0</v>
      </c>
      <c r="F1486" s="1">
        <v>0</v>
      </c>
      <c r="G1486" s="2">
        <f t="shared" si="34"/>
        <v>13.927480000000001</v>
      </c>
      <c r="H1486" s="2">
        <f t="shared" si="35"/>
        <v>0.35999999999989996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52747.13</v>
      </c>
      <c r="D1489" s="1">
        <v>0</v>
      </c>
      <c r="E1489" s="1">
        <v>0</v>
      </c>
      <c r="F1489" s="1">
        <v>0</v>
      </c>
      <c r="G1489" s="2">
        <f t="shared" si="34"/>
        <v>527.47129999999993</v>
      </c>
      <c r="H1489" s="2">
        <f t="shared" si="35"/>
        <v>0.12999999999738066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531.73</v>
      </c>
      <c r="D1491" s="1">
        <v>0</v>
      </c>
      <c r="E1491" s="1">
        <v>0</v>
      </c>
      <c r="F1491" s="1">
        <v>0</v>
      </c>
      <c r="G1491" s="2">
        <f t="shared" si="34"/>
        <v>6.3807600000000004</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44355.98</v>
      </c>
      <c r="D1492" s="1">
        <v>0</v>
      </c>
      <c r="E1492" s="1">
        <v>0</v>
      </c>
      <c r="F1492" s="1">
        <v>0</v>
      </c>
      <c r="G1492" s="2">
        <f t="shared" si="34"/>
        <v>576.62774000000002</v>
      </c>
      <c r="H1492" s="2">
        <f t="shared" si="35"/>
        <v>1.9999999996798579E-2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2137613.06</v>
      </c>
      <c r="D1499" s="1">
        <v>0</v>
      </c>
      <c r="E1499" s="1">
        <v>0</v>
      </c>
      <c r="F1499" s="1">
        <v>0</v>
      </c>
      <c r="G1499" s="2">
        <f t="shared" si="34"/>
        <v>42752.261200000001</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32105.4</v>
      </c>
      <c r="D1500" s="1">
        <v>0</v>
      </c>
      <c r="E1500" s="1">
        <v>0</v>
      </c>
      <c r="F1500" s="1">
        <v>0</v>
      </c>
      <c r="G1500" s="2">
        <f t="shared" si="34"/>
        <v>674.21340000000009</v>
      </c>
      <c r="H1500" s="2">
        <f t="shared" si="35"/>
        <v>0.40000000000145519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2056985.44</v>
      </c>
      <c r="D1501" s="1">
        <v>0</v>
      </c>
      <c r="E1501" s="1">
        <v>0</v>
      </c>
      <c r="F1501" s="1">
        <v>0</v>
      </c>
      <c r="G1501" s="2">
        <f t="shared" si="34"/>
        <v>45253.679679999994</v>
      </c>
      <c r="H1501" s="2">
        <f t="shared" si="35"/>
        <v>0.43999999994412065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1754390.88</v>
      </c>
      <c r="D1502" s="1">
        <v>0</v>
      </c>
      <c r="E1502" s="1">
        <v>0</v>
      </c>
      <c r="F1502" s="1">
        <v>0</v>
      </c>
      <c r="G1502" s="2">
        <f t="shared" si="34"/>
        <v>40350.990239999999</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247276.55</v>
      </c>
      <c r="D1503" s="1">
        <v>0</v>
      </c>
      <c r="E1503" s="1">
        <v>0</v>
      </c>
      <c r="F1503" s="1">
        <v>0</v>
      </c>
      <c r="G1503" s="2">
        <f t="shared" si="34"/>
        <v>5934.6372000000001</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1991.06</v>
      </c>
      <c r="D1504" s="1">
        <v>0</v>
      </c>
      <c r="E1504" s="1">
        <v>0</v>
      </c>
      <c r="F1504" s="1">
        <v>0</v>
      </c>
      <c r="G1504" s="2">
        <f t="shared" si="34"/>
        <v>49.776499999999999</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52747.13</v>
      </c>
      <c r="D1507" s="1">
        <v>0</v>
      </c>
      <c r="E1507" s="1">
        <v>0</v>
      </c>
      <c r="F1507" s="1">
        <v>0</v>
      </c>
      <c r="G1507" s="2">
        <f t="shared" si="34"/>
        <v>1476.9196399999998</v>
      </c>
      <c r="H1507" s="2">
        <f t="shared" si="35"/>
        <v>0.12999999999738066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579.82000000000005</v>
      </c>
      <c r="D1509" s="1">
        <v>0</v>
      </c>
      <c r="E1509" s="1">
        <v>0</v>
      </c>
      <c r="F1509" s="1">
        <v>0</v>
      </c>
      <c r="G1509" s="2">
        <f t="shared" si="34"/>
        <v>17.394600000000001</v>
      </c>
      <c r="H1509" s="2">
        <f t="shared" si="35"/>
        <v>0.17999999999994998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48522.22</v>
      </c>
      <c r="D1510" s="1">
        <v>0</v>
      </c>
      <c r="E1510" s="1">
        <v>0</v>
      </c>
      <c r="F1510" s="1">
        <v>0</v>
      </c>
      <c r="G1510" s="2">
        <f t="shared" si="34"/>
        <v>1504.1888200000001</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176568.08999999985</v>
      </c>
      <c r="D1517" s="1">
        <v>0</v>
      </c>
      <c r="E1517" s="1">
        <v>0</v>
      </c>
      <c r="F1517" s="1">
        <v>0</v>
      </c>
      <c r="G1517" s="2">
        <f t="shared" si="34"/>
        <v>6709.5874199999944</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176568.09</v>
      </c>
      <c r="D1576" s="1">
        <v>0</v>
      </c>
      <c r="E1576" s="1">
        <v>0</v>
      </c>
      <c r="F1576" s="1">
        <v>0</v>
      </c>
      <c r="G1576" s="2">
        <f t="shared" si="34"/>
        <v>17127.104729999999</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4475.25</v>
      </c>
      <c r="D1577" s="1">
        <v>0</v>
      </c>
      <c r="E1577" s="1">
        <v>0</v>
      </c>
      <c r="F1577" s="1">
        <v>0</v>
      </c>
      <c r="G1577" s="2">
        <f t="shared" si="34"/>
        <v>438.5745</v>
      </c>
      <c r="H1577" s="2">
        <f t="shared" si="35"/>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171062.83</v>
      </c>
      <c r="D1578" s="1">
        <v>0</v>
      </c>
      <c r="E1578" s="1">
        <v>0</v>
      </c>
      <c r="F1578" s="1">
        <v>0</v>
      </c>
      <c r="G1578" s="2">
        <f t="shared" si="34"/>
        <v>16935.220170000001</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1030.01</v>
      </c>
      <c r="D1579" s="1">
        <v>0</v>
      </c>
      <c r="E1579" s="1">
        <v>0</v>
      </c>
      <c r="F1579" s="1">
        <v>0</v>
      </c>
      <c r="G1579" s="2">
        <f t="shared" si="34"/>
        <v>103.001</v>
      </c>
      <c r="H1579" s="2">
        <f t="shared" si="35"/>
        <v>9.9999999999909051E-3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13406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1787337.35</v>
      </c>
      <c r="I16" s="170">
        <f>'PR-RAS'!E6</f>
        <v>2136599.63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1767163.3999999997</v>
      </c>
      <c r="I17" s="170">
        <f>'PR-RAS'!E151</f>
        <v>2061040.17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39251.210000000392</v>
      </c>
      <c r="I18" s="170">
        <f>'PR-RAS'!E645</f>
        <v>70454.719999999972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1531840.07</v>
      </c>
      <c r="I20" s="173">
        <f>BILANCA!E7</f>
        <v>1524943.48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215402.13</v>
      </c>
      <c r="I21" s="175">
        <f>BILANCA!E68</f>
        <v>255286.5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166462.62</v>
      </c>
      <c r="I22" s="175">
        <f>BILANCA!E176</f>
        <v>176568.09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1580779.58</v>
      </c>
      <c r="I23" s="177">
        <f>BILANCA!E237</f>
        <v>1603661.89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1775194.18</v>
      </c>
      <c r="I27" s="175">
        <f>'RAS-funkcijski'!E114</f>
        <v>2105396.15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1775194.18</v>
      </c>
      <c r="I28" s="179">
        <f>'RAS-funkcijski'!E141</f>
        <v>2105396.15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37070.65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37070.65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166462.62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176568.08999999985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176568.09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82" zoomScaleNormal="100" workbookViewId="0">
      <selection activeCell="E711" sqref="E7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1787337.35</v>
      </c>
      <c r="E6" s="51">
        <f>E7+E44+E50+E82+E106+E124+E133+E139</f>
        <v>2136599.63</v>
      </c>
      <c r="F6" s="52">
        <f t="shared" ref="F6:F131" si="0">IF(D6&lt;&gt;0,IF(E6/D6&gt;=100,"&gt;&gt;100",E6/D6*100),"-")</f>
        <v>119.54092661914102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1453746.53</v>
      </c>
      <c r="E50" s="51">
        <f>E51+E54+E59+E62+E65+E68+E71+E74+E77</f>
        <v>1733247.22</v>
      </c>
      <c r="F50" s="52">
        <f t="shared" si="0"/>
        <v>119.22623265006176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1453746.53</v>
      </c>
      <c r="E68" s="51">
        <f t="shared" si="15"/>
        <v>1733247.22</v>
      </c>
      <c r="F68" s="52">
        <f t="shared" si="0"/>
        <v>119.22623265006176</v>
      </c>
    </row>
    <row r="69" spans="1:6" ht="12.75" customHeight="1" x14ac:dyDescent="0.2">
      <c r="A69" s="53" t="s">
        <v>184</v>
      </c>
      <c r="B69" s="85" t="s">
        <v>185</v>
      </c>
      <c r="C69" s="50" t="s">
        <v>184</v>
      </c>
      <c r="D69" s="242">
        <v>1451993.29</v>
      </c>
      <c r="E69" s="242">
        <v>1721617.77</v>
      </c>
      <c r="F69" s="52">
        <f t="shared" si="0"/>
        <v>118.5692648758728</v>
      </c>
    </row>
    <row r="70" spans="1:6" ht="24" x14ac:dyDescent="0.2">
      <c r="A70" s="53" t="s">
        <v>186</v>
      </c>
      <c r="B70" s="85" t="s">
        <v>187</v>
      </c>
      <c r="C70" s="50" t="s">
        <v>186</v>
      </c>
      <c r="D70" s="242">
        <v>1753.24</v>
      </c>
      <c r="E70" s="242">
        <v>11629.45</v>
      </c>
      <c r="F70" s="52">
        <f t="shared" si="0"/>
        <v>663.3119253496385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0.74</v>
      </c>
      <c r="F82" s="52">
        <f t="shared" si="0"/>
        <v>1233.3333333333335</v>
      </c>
    </row>
    <row r="83" spans="1:6" ht="12.75" customHeight="1" x14ac:dyDescent="0.2">
      <c r="A83" s="53">
        <v>641</v>
      </c>
      <c r="B83" s="85" t="s">
        <v>212</v>
      </c>
      <c r="C83" s="50" t="s">
        <v>213</v>
      </c>
      <c r="D83" s="51">
        <f t="shared" ref="D83:E83" si="20">SUM(D84:D90)</f>
        <v>0.06</v>
      </c>
      <c r="E83" s="51">
        <f t="shared" si="20"/>
        <v>0.74</v>
      </c>
      <c r="F83" s="52">
        <f t="shared" si="0"/>
        <v>1233.3333333333335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0.74</v>
      </c>
      <c r="F85" s="52">
        <f t="shared" si="0"/>
        <v>1233.3333333333335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71655.149999999994</v>
      </c>
      <c r="E106" s="51">
        <f t="shared" si="23"/>
        <v>69159.259999999995</v>
      </c>
      <c r="F106" s="52">
        <f t="shared" si="0"/>
        <v>96.516803049048121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71655.149999999994</v>
      </c>
      <c r="E112" s="51">
        <f t="shared" si="25"/>
        <v>69159.259999999995</v>
      </c>
      <c r="F112" s="52">
        <f t="shared" si="0"/>
        <v>96.516803049048121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71655.149999999994</v>
      </c>
      <c r="E117" s="242">
        <v>69159.259999999995</v>
      </c>
      <c r="F117" s="52">
        <f t="shared" si="0"/>
        <v>96.516803049048121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21489.58</v>
      </c>
      <c r="E124" s="51">
        <f t="shared" si="27"/>
        <v>22171.5</v>
      </c>
      <c r="F124" s="52">
        <f t="shared" si="0"/>
        <v>103.17325885382589</v>
      </c>
    </row>
    <row r="125" spans="1:6" ht="12.75" customHeight="1" x14ac:dyDescent="0.2">
      <c r="A125" s="53">
        <v>661</v>
      </c>
      <c r="B125" s="86" t="s">
        <v>296</v>
      </c>
      <c r="C125" s="50" t="s">
        <v>297</v>
      </c>
      <c r="D125" s="51">
        <f t="shared" ref="D125:E125" si="28">SUM(D126:D127)</f>
        <v>21489.58</v>
      </c>
      <c r="E125" s="51">
        <f t="shared" si="28"/>
        <v>22171.5</v>
      </c>
      <c r="F125" s="52">
        <f t="shared" si="0"/>
        <v>103.17325885382589</v>
      </c>
    </row>
    <row r="126" spans="1:6" ht="12.75" customHeight="1" x14ac:dyDescent="0.2">
      <c r="A126" s="53">
        <v>6614</v>
      </c>
      <c r="B126" s="86" t="s">
        <v>298</v>
      </c>
      <c r="C126" s="50" t="s">
        <v>299</v>
      </c>
      <c r="D126" s="242">
        <v>1032</v>
      </c>
      <c r="E126" s="242">
        <v>760</v>
      </c>
      <c r="F126" s="52">
        <f t="shared" si="0"/>
        <v>73.643410852713174</v>
      </c>
    </row>
    <row r="127" spans="1:6" ht="12.75" customHeight="1" x14ac:dyDescent="0.2">
      <c r="A127" s="53">
        <v>6615</v>
      </c>
      <c r="B127" s="86" t="s">
        <v>300</v>
      </c>
      <c r="C127" s="50" t="s">
        <v>301</v>
      </c>
      <c r="D127" s="242">
        <v>20457.580000000002</v>
      </c>
      <c r="E127" s="242">
        <v>21411.5</v>
      </c>
      <c r="F127" s="52">
        <f t="shared" si="0"/>
        <v>104.66291711922915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240446.03</v>
      </c>
      <c r="E133" s="51">
        <f t="shared" si="30"/>
        <v>312020.90999999997</v>
      </c>
      <c r="F133" s="52">
        <f t="shared" ref="F133:F223" si="31">IF(D133&lt;&gt;0,IF(E133/D133&gt;=100,"&gt;&gt;100",E133/D133*100),"-")</f>
        <v>129.76754492473842</v>
      </c>
    </row>
    <row r="134" spans="1:6" ht="24" x14ac:dyDescent="0.2">
      <c r="A134" s="53">
        <v>671</v>
      </c>
      <c r="B134" s="232" t="s">
        <v>314</v>
      </c>
      <c r="C134" s="50" t="s">
        <v>315</v>
      </c>
      <c r="D134" s="51">
        <f t="shared" ref="D134:E134" si="32">SUM(D135:D137)</f>
        <v>240446.03</v>
      </c>
      <c r="E134" s="51">
        <f t="shared" si="32"/>
        <v>312020.90999999997</v>
      </c>
      <c r="F134" s="52">
        <f t="shared" si="31"/>
        <v>129.76754492473842</v>
      </c>
    </row>
    <row r="135" spans="1:6" ht="12.75" customHeight="1" x14ac:dyDescent="0.2">
      <c r="A135" s="53">
        <v>6711</v>
      </c>
      <c r="B135" s="85" t="s">
        <v>316</v>
      </c>
      <c r="C135" s="50" t="s">
        <v>317</v>
      </c>
      <c r="D135" s="242">
        <v>234230.01</v>
      </c>
      <c r="E135" s="242">
        <v>283772.15999999997</v>
      </c>
      <c r="F135" s="52">
        <f t="shared" si="31"/>
        <v>121.151068558636</v>
      </c>
    </row>
    <row r="136" spans="1:6" ht="24" x14ac:dyDescent="0.2">
      <c r="A136" s="53">
        <v>6712</v>
      </c>
      <c r="B136" s="232" t="s">
        <v>318</v>
      </c>
      <c r="C136" s="50" t="s">
        <v>319</v>
      </c>
      <c r="D136" s="242">
        <v>6216.02</v>
      </c>
      <c r="E136" s="242">
        <v>28248.75</v>
      </c>
      <c r="F136" s="52">
        <f t="shared" si="31"/>
        <v>454.45075788044437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1767163.3999999997</v>
      </c>
      <c r="E151" s="51">
        <f t="shared" si="35"/>
        <v>2061040.17</v>
      </c>
      <c r="F151" s="52">
        <f t="shared" si="31"/>
        <v>116.62985833681256</v>
      </c>
    </row>
    <row r="152" spans="1:6" ht="12.75" customHeight="1" x14ac:dyDescent="0.2">
      <c r="A152" s="53">
        <v>31</v>
      </c>
      <c r="B152" s="85" t="s">
        <v>349</v>
      </c>
      <c r="C152" s="50" t="s">
        <v>35</v>
      </c>
      <c r="D152" s="51">
        <f t="shared" ref="D152:E152" si="36">D153+D158+D159</f>
        <v>1425990.5199999998</v>
      </c>
      <c r="E152" s="51">
        <f t="shared" si="36"/>
        <v>1742050.6300000001</v>
      </c>
      <c r="F152" s="52">
        <f t="shared" si="31"/>
        <v>122.16425043274484</v>
      </c>
    </row>
    <row r="153" spans="1:6" ht="12.75" customHeight="1" x14ac:dyDescent="0.2">
      <c r="A153" s="53">
        <v>311</v>
      </c>
      <c r="B153" s="85" t="s">
        <v>350</v>
      </c>
      <c r="C153" s="50" t="s">
        <v>351</v>
      </c>
      <c r="D153" s="51">
        <f t="shared" ref="D153:E153" si="37">SUM(D154:D157)</f>
        <v>1179233.3999999999</v>
      </c>
      <c r="E153" s="51">
        <f t="shared" si="37"/>
        <v>1443072.09</v>
      </c>
      <c r="F153" s="52">
        <f t="shared" si="31"/>
        <v>122.37374636776741</v>
      </c>
    </row>
    <row r="154" spans="1:6" ht="12.75" customHeight="1" x14ac:dyDescent="0.2">
      <c r="A154" s="53">
        <v>3111</v>
      </c>
      <c r="B154" s="85" t="s">
        <v>352</v>
      </c>
      <c r="C154" s="50" t="s">
        <v>353</v>
      </c>
      <c r="D154" s="242">
        <v>1179233.3999999999</v>
      </c>
      <c r="E154" s="242">
        <v>1443072.09</v>
      </c>
      <c r="F154" s="52">
        <f t="shared" si="31"/>
        <v>122.37374636776741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52142.63</v>
      </c>
      <c r="E158" s="242">
        <v>60852.35</v>
      </c>
      <c r="F158" s="52">
        <f t="shared" si="31"/>
        <v>116.70364536656474</v>
      </c>
    </row>
    <row r="159" spans="1:6" ht="12.75" customHeight="1" x14ac:dyDescent="0.2">
      <c r="A159" s="53">
        <v>313</v>
      </c>
      <c r="B159" s="85" t="s">
        <v>362</v>
      </c>
      <c r="C159" s="50" t="s">
        <v>363</v>
      </c>
      <c r="D159" s="51">
        <f t="shared" ref="D159:E159" si="38">SUM(D160:D162)</f>
        <v>194614.49</v>
      </c>
      <c r="E159" s="51">
        <f t="shared" si="38"/>
        <v>238126.19</v>
      </c>
      <c r="F159" s="52">
        <f t="shared" si="31"/>
        <v>122.35789328944624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194614.49</v>
      </c>
      <c r="E161" s="242">
        <v>238126.19</v>
      </c>
      <c r="F161" s="52">
        <f t="shared" si="31"/>
        <v>122.35789328944624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287257.68</v>
      </c>
      <c r="E163" s="51">
        <f t="shared" si="39"/>
        <v>264251.51</v>
      </c>
      <c r="F163" s="52">
        <f t="shared" si="31"/>
        <v>91.991103597299826</v>
      </c>
    </row>
    <row r="164" spans="1:6" ht="12.75" customHeight="1" x14ac:dyDescent="0.2">
      <c r="A164" s="53">
        <v>321</v>
      </c>
      <c r="B164" s="85" t="s">
        <v>371</v>
      </c>
      <c r="C164" s="50" t="s">
        <v>372</v>
      </c>
      <c r="D164" s="51">
        <f t="shared" ref="D164:E164" si="40">SUM(D165:D168)</f>
        <v>32637.62</v>
      </c>
      <c r="E164" s="51">
        <f t="shared" si="40"/>
        <v>33997.620000000003</v>
      </c>
      <c r="F164" s="52">
        <f t="shared" si="31"/>
        <v>104.16697050826625</v>
      </c>
    </row>
    <row r="165" spans="1:6" ht="12.75" customHeight="1" x14ac:dyDescent="0.2">
      <c r="A165" s="53">
        <v>3211</v>
      </c>
      <c r="B165" s="85" t="s">
        <v>373</v>
      </c>
      <c r="C165" s="50" t="s">
        <v>374</v>
      </c>
      <c r="D165" s="242">
        <v>5576.48</v>
      </c>
      <c r="E165" s="242">
        <v>6241.33</v>
      </c>
      <c r="F165" s="52">
        <f t="shared" si="31"/>
        <v>111.92239548962787</v>
      </c>
    </row>
    <row r="166" spans="1:6" ht="12.75" customHeight="1" x14ac:dyDescent="0.2">
      <c r="A166" s="53">
        <v>3212</v>
      </c>
      <c r="B166" s="85" t="s">
        <v>375</v>
      </c>
      <c r="C166" s="50" t="s">
        <v>376</v>
      </c>
      <c r="D166" s="242">
        <v>26456.14</v>
      </c>
      <c r="E166" s="242">
        <v>26966.53</v>
      </c>
      <c r="F166" s="52">
        <f t="shared" si="31"/>
        <v>101.92919299640839</v>
      </c>
    </row>
    <row r="167" spans="1:6" ht="12.75" customHeight="1" x14ac:dyDescent="0.2">
      <c r="A167" s="53">
        <v>3213</v>
      </c>
      <c r="B167" s="85" t="s">
        <v>377</v>
      </c>
      <c r="C167" s="50" t="s">
        <v>378</v>
      </c>
      <c r="D167" s="242">
        <v>605</v>
      </c>
      <c r="E167" s="242">
        <v>617.75</v>
      </c>
      <c r="F167" s="52">
        <f t="shared" si="31"/>
        <v>102.10743801652893</v>
      </c>
    </row>
    <row r="168" spans="1:6" ht="12.75" customHeight="1" x14ac:dyDescent="0.2">
      <c r="A168" s="53">
        <v>3214</v>
      </c>
      <c r="B168" s="85" t="s">
        <v>379</v>
      </c>
      <c r="C168" s="50" t="s">
        <v>380</v>
      </c>
      <c r="D168" s="242">
        <v>0</v>
      </c>
      <c r="E168" s="242">
        <v>172.01</v>
      </c>
      <c r="F168" s="52" t="str">
        <f t="shared" si="31"/>
        <v>-</v>
      </c>
    </row>
    <row r="169" spans="1:6" ht="12.75" customHeight="1" x14ac:dyDescent="0.2">
      <c r="A169" s="53">
        <v>322</v>
      </c>
      <c r="B169" s="85" t="s">
        <v>381</v>
      </c>
      <c r="C169" s="50" t="s">
        <v>382</v>
      </c>
      <c r="D169" s="51">
        <f t="shared" ref="D169:E169" si="41">SUM(D170:D176)</f>
        <v>203983.35</v>
      </c>
      <c r="E169" s="51">
        <f t="shared" si="41"/>
        <v>186692.24</v>
      </c>
      <c r="F169" s="52">
        <f t="shared" si="31"/>
        <v>91.523273835830224</v>
      </c>
    </row>
    <row r="170" spans="1:6" ht="12.75" customHeight="1" x14ac:dyDescent="0.2">
      <c r="A170" s="53">
        <v>3221</v>
      </c>
      <c r="B170" s="85" t="s">
        <v>383</v>
      </c>
      <c r="C170" s="50" t="s">
        <v>384</v>
      </c>
      <c r="D170" s="242">
        <v>22079.06</v>
      </c>
      <c r="E170" s="242">
        <v>24884.25</v>
      </c>
      <c r="F170" s="52">
        <f t="shared" si="31"/>
        <v>112.70520574698379</v>
      </c>
    </row>
    <row r="171" spans="1:6" ht="12.75" customHeight="1" x14ac:dyDescent="0.2">
      <c r="A171" s="53">
        <v>3222</v>
      </c>
      <c r="B171" s="85" t="s">
        <v>385</v>
      </c>
      <c r="C171" s="50" t="s">
        <v>386</v>
      </c>
      <c r="D171" s="242">
        <v>147343.41</v>
      </c>
      <c r="E171" s="242">
        <v>126641.72</v>
      </c>
      <c r="F171" s="52">
        <f t="shared" si="31"/>
        <v>85.950040113772303</v>
      </c>
    </row>
    <row r="172" spans="1:6" ht="12.75" customHeight="1" x14ac:dyDescent="0.2">
      <c r="A172" s="53">
        <v>3223</v>
      </c>
      <c r="B172" s="85" t="s">
        <v>387</v>
      </c>
      <c r="C172" s="50" t="s">
        <v>388</v>
      </c>
      <c r="D172" s="242">
        <v>27229.65</v>
      </c>
      <c r="E172" s="242">
        <v>27297.62</v>
      </c>
      <c r="F172" s="52">
        <f t="shared" si="31"/>
        <v>100.24961760433936</v>
      </c>
    </row>
    <row r="173" spans="1:6" ht="12.75" customHeight="1" x14ac:dyDescent="0.2">
      <c r="A173" s="53">
        <v>3224</v>
      </c>
      <c r="B173" s="85" t="s">
        <v>389</v>
      </c>
      <c r="C173" s="50" t="s">
        <v>390</v>
      </c>
      <c r="D173" s="242">
        <v>3344.71</v>
      </c>
      <c r="E173" s="242">
        <v>4907.5200000000004</v>
      </c>
      <c r="F173" s="52">
        <f t="shared" si="31"/>
        <v>146.72482816148488</v>
      </c>
    </row>
    <row r="174" spans="1:6" ht="12.75" customHeight="1" x14ac:dyDescent="0.2">
      <c r="A174" s="53">
        <v>3225</v>
      </c>
      <c r="B174" s="85" t="s">
        <v>391</v>
      </c>
      <c r="C174" s="50" t="s">
        <v>392</v>
      </c>
      <c r="D174" s="242">
        <v>3706.89</v>
      </c>
      <c r="E174" s="242">
        <v>1958.65</v>
      </c>
      <c r="F174" s="52">
        <f t="shared" si="31"/>
        <v>52.838093388258088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279.63</v>
      </c>
      <c r="E176" s="242">
        <v>1002.48</v>
      </c>
      <c r="F176" s="52">
        <f t="shared" si="31"/>
        <v>358.50230661946142</v>
      </c>
    </row>
    <row r="177" spans="1:6" ht="12.75" customHeight="1" x14ac:dyDescent="0.2">
      <c r="A177" s="53">
        <v>323</v>
      </c>
      <c r="B177" s="85" t="s">
        <v>397</v>
      </c>
      <c r="C177" s="50" t="s">
        <v>398</v>
      </c>
      <c r="D177" s="51">
        <f t="shared" ref="D177:E177" si="42">SUM(D178:D186)</f>
        <v>39094.89</v>
      </c>
      <c r="E177" s="51">
        <f t="shared" si="42"/>
        <v>34691.31</v>
      </c>
      <c r="F177" s="52">
        <f t="shared" si="31"/>
        <v>88.736174983482499</v>
      </c>
    </row>
    <row r="178" spans="1:6" ht="12.75" customHeight="1" x14ac:dyDescent="0.2">
      <c r="A178" s="53">
        <v>3231</v>
      </c>
      <c r="B178" s="85" t="s">
        <v>399</v>
      </c>
      <c r="C178" s="50" t="s">
        <v>400</v>
      </c>
      <c r="D178" s="242">
        <v>3726.82</v>
      </c>
      <c r="E178" s="242">
        <v>3169.24</v>
      </c>
      <c r="F178" s="52">
        <f t="shared" si="31"/>
        <v>85.038719337129237</v>
      </c>
    </row>
    <row r="179" spans="1:6" ht="12.75" customHeight="1" x14ac:dyDescent="0.2">
      <c r="A179" s="53">
        <v>3232</v>
      </c>
      <c r="B179" s="85" t="s">
        <v>401</v>
      </c>
      <c r="C179" s="50" t="s">
        <v>402</v>
      </c>
      <c r="D179" s="242">
        <v>14701.78</v>
      </c>
      <c r="E179" s="242">
        <v>11221.44</v>
      </c>
      <c r="F179" s="52">
        <f t="shared" si="31"/>
        <v>76.327084203409385</v>
      </c>
    </row>
    <row r="180" spans="1:6" ht="12.75" customHeight="1" x14ac:dyDescent="0.2">
      <c r="A180" s="53">
        <v>3233</v>
      </c>
      <c r="B180" s="85" t="s">
        <v>403</v>
      </c>
      <c r="C180" s="50" t="s">
        <v>404</v>
      </c>
      <c r="D180" s="242">
        <v>858.87</v>
      </c>
      <c r="E180" s="242"/>
      <c r="F180" s="52">
        <f t="shared" si="31"/>
        <v>0</v>
      </c>
    </row>
    <row r="181" spans="1:6" ht="12.75" customHeight="1" x14ac:dyDescent="0.2">
      <c r="A181" s="53">
        <v>3234</v>
      </c>
      <c r="B181" s="85" t="s">
        <v>405</v>
      </c>
      <c r="C181" s="50" t="s">
        <v>406</v>
      </c>
      <c r="D181" s="242">
        <v>6080.77</v>
      </c>
      <c r="E181" s="242">
        <v>8373.4</v>
      </c>
      <c r="F181" s="52">
        <f t="shared" si="31"/>
        <v>137.7029553822953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5051.95</v>
      </c>
      <c r="E183" s="242">
        <v>4074.37</v>
      </c>
      <c r="F183" s="52">
        <f t="shared" si="31"/>
        <v>80.649452191727946</v>
      </c>
    </row>
    <row r="184" spans="1:6" ht="12.75" customHeight="1" x14ac:dyDescent="0.2">
      <c r="A184" s="53">
        <v>3237</v>
      </c>
      <c r="B184" s="85" t="s">
        <v>411</v>
      </c>
      <c r="C184" s="50" t="s">
        <v>412</v>
      </c>
      <c r="D184" s="242">
        <v>1181.43</v>
      </c>
      <c r="E184" s="242">
        <v>1321.32</v>
      </c>
      <c r="F184" s="52">
        <f t="shared" si="31"/>
        <v>111.84073538000558</v>
      </c>
    </row>
    <row r="185" spans="1:6" ht="12.75" customHeight="1" x14ac:dyDescent="0.2">
      <c r="A185" s="53">
        <v>3238</v>
      </c>
      <c r="B185" s="85" t="s">
        <v>413</v>
      </c>
      <c r="C185" s="50" t="s">
        <v>414</v>
      </c>
      <c r="D185" s="242">
        <v>5860.35</v>
      </c>
      <c r="E185" s="242">
        <v>5425.45</v>
      </c>
      <c r="F185" s="52">
        <f t="shared" si="31"/>
        <v>92.57894153079593</v>
      </c>
    </row>
    <row r="186" spans="1:6" ht="12.75" customHeight="1" x14ac:dyDescent="0.2">
      <c r="A186" s="53">
        <v>3239</v>
      </c>
      <c r="B186" s="85" t="s">
        <v>415</v>
      </c>
      <c r="C186" s="50" t="s">
        <v>416</v>
      </c>
      <c r="D186" s="242">
        <v>1632.92</v>
      </c>
      <c r="E186" s="242">
        <v>1106.0899999999999</v>
      </c>
      <c r="F186" s="52">
        <f t="shared" si="31"/>
        <v>67.736937510716984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11541.82</v>
      </c>
      <c r="E188" s="51">
        <f t="shared" si="43"/>
        <v>8870.34</v>
      </c>
      <c r="F188" s="52">
        <f t="shared" si="31"/>
        <v>76.85391038848293</v>
      </c>
    </row>
    <row r="189" spans="1:6" ht="12.75" customHeight="1" x14ac:dyDescent="0.2">
      <c r="A189" s="53">
        <v>3291</v>
      </c>
      <c r="B189" s="232" t="s">
        <v>421</v>
      </c>
      <c r="C189" s="50" t="s">
        <v>422</v>
      </c>
      <c r="D189" s="242">
        <v>0</v>
      </c>
      <c r="E189" s="242">
        <v>910.36</v>
      </c>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180.73</v>
      </c>
      <c r="E191" s="242">
        <v>46.43</v>
      </c>
      <c r="F191" s="52">
        <f t="shared" si="31"/>
        <v>25.690256183256793</v>
      </c>
    </row>
    <row r="192" spans="1:6" ht="12.75" customHeight="1" x14ac:dyDescent="0.2">
      <c r="A192" s="53">
        <v>3294</v>
      </c>
      <c r="B192" s="85" t="s">
        <v>427</v>
      </c>
      <c r="C192" s="50" t="s">
        <v>428</v>
      </c>
      <c r="D192" s="242">
        <v>163.09</v>
      </c>
      <c r="E192" s="242">
        <v>212.09</v>
      </c>
      <c r="F192" s="52">
        <f t="shared" si="31"/>
        <v>130.04476056165308</v>
      </c>
    </row>
    <row r="193" spans="1:6" ht="12.75" customHeight="1" x14ac:dyDescent="0.2">
      <c r="A193" s="53">
        <v>3295</v>
      </c>
      <c r="B193" s="85" t="s">
        <v>429</v>
      </c>
      <c r="C193" s="50" t="s">
        <v>430</v>
      </c>
      <c r="D193" s="242">
        <v>1712.6</v>
      </c>
      <c r="E193" s="242">
        <v>1618.67</v>
      </c>
      <c r="F193" s="52">
        <f t="shared" si="31"/>
        <v>94.515356767488029</v>
      </c>
    </row>
    <row r="194" spans="1:6" ht="12.75" customHeight="1" x14ac:dyDescent="0.2">
      <c r="A194" s="53" t="s">
        <v>431</v>
      </c>
      <c r="B194" s="85" t="s">
        <v>432</v>
      </c>
      <c r="C194" s="50" t="s">
        <v>431</v>
      </c>
      <c r="D194" s="242">
        <v>5239.32</v>
      </c>
      <c r="E194" s="242">
        <v>2687.5</v>
      </c>
      <c r="F194" s="52">
        <f t="shared" si="31"/>
        <v>51.294824519212426</v>
      </c>
    </row>
    <row r="195" spans="1:6" ht="12.75" customHeight="1" x14ac:dyDescent="0.2">
      <c r="A195" s="53">
        <v>3299</v>
      </c>
      <c r="B195" s="85" t="s">
        <v>433</v>
      </c>
      <c r="C195" s="50" t="s">
        <v>434</v>
      </c>
      <c r="D195" s="242">
        <v>4246.08</v>
      </c>
      <c r="E195" s="242">
        <v>3395.29</v>
      </c>
      <c r="F195" s="52">
        <f t="shared" si="31"/>
        <v>79.962930514733586</v>
      </c>
    </row>
    <row r="196" spans="1:6" ht="12.75" customHeight="1" x14ac:dyDescent="0.2">
      <c r="A196" s="53">
        <v>34</v>
      </c>
      <c r="B196" s="232" t="s">
        <v>435</v>
      </c>
      <c r="C196" s="50" t="s">
        <v>436</v>
      </c>
      <c r="D196" s="51">
        <f t="shared" ref="D196:E196" si="44">D197+D202+D210</f>
        <v>3461.55</v>
      </c>
      <c r="E196" s="51">
        <f t="shared" si="44"/>
        <v>1990.8999999999999</v>
      </c>
      <c r="F196" s="52">
        <f t="shared" si="31"/>
        <v>57.514697173231632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3461.55</v>
      </c>
      <c r="E210" s="51">
        <f t="shared" si="47"/>
        <v>1990.8999999999999</v>
      </c>
      <c r="F210" s="52">
        <f t="shared" si="31"/>
        <v>57.514697173231632</v>
      </c>
    </row>
    <row r="211" spans="1:6" ht="12.75" customHeight="1" x14ac:dyDescent="0.2">
      <c r="A211" s="53">
        <v>3431</v>
      </c>
      <c r="B211" s="232" t="s">
        <v>465</v>
      </c>
      <c r="C211" s="50" t="s">
        <v>466</v>
      </c>
      <c r="D211" s="242">
        <v>569.36</v>
      </c>
      <c r="E211" s="242">
        <v>608.79999999999995</v>
      </c>
      <c r="F211" s="52">
        <f t="shared" si="31"/>
        <v>106.92707601517493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2892.19</v>
      </c>
      <c r="E213" s="242">
        <v>1382.1</v>
      </c>
      <c r="F213" s="52">
        <f t="shared" si="31"/>
        <v>47.787316877521874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49244.99</v>
      </c>
      <c r="E252" s="51">
        <f t="shared" si="63"/>
        <v>52747.13</v>
      </c>
      <c r="F252" s="52">
        <f t="shared" ref="F252:F258" si="64">IF(D252&lt;&gt;0,IF(E252/D252&gt;=100,"&gt;&gt;100",E252/D252*100),"-")</f>
        <v>107.11166760314094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49244.99</v>
      </c>
      <c r="E259" s="51">
        <f t="shared" si="66"/>
        <v>52747.13</v>
      </c>
      <c r="F259" s="52">
        <f t="shared" ref="F259:F262" si="67">IF(D259&lt;&gt;0,IF(E259/D259&gt;=100,"&gt;&gt;100",E259/D259*100),"-")</f>
        <v>107.11166760314094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49244.99</v>
      </c>
      <c r="E261" s="242">
        <v>52747.13</v>
      </c>
      <c r="F261" s="52">
        <f t="shared" si="67"/>
        <v>107.11166760314094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1208.6600000000001</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1208.6600000000001</v>
      </c>
      <c r="E264" s="51">
        <f t="shared" si="70"/>
        <v>0</v>
      </c>
      <c r="F264" s="52">
        <f t="shared" si="69"/>
        <v>0</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1208.6600000000001</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1767163.3999999997</v>
      </c>
      <c r="E289" s="51">
        <f t="shared" si="79"/>
        <v>2061040.17</v>
      </c>
      <c r="F289" s="52">
        <f t="shared" si="76"/>
        <v>116.62985833681256</v>
      </c>
    </row>
    <row r="290" spans="1:6" ht="12.75" customHeight="1" x14ac:dyDescent="0.2">
      <c r="A290" s="53" t="s">
        <v>608</v>
      </c>
      <c r="B290" s="85" t="s">
        <v>619</v>
      </c>
      <c r="C290" s="50" t="s">
        <v>620</v>
      </c>
      <c r="D290" s="51">
        <f>IF(D6&gt;=D289,D6-D289,0)</f>
        <v>20173.950000000419</v>
      </c>
      <c r="E290" s="51">
        <f>IF(E6&gt;=E289,E6-E289,0)</f>
        <v>75559.459999999963</v>
      </c>
      <c r="F290" s="52">
        <f t="shared" si="76"/>
        <v>374.53974060607067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32284.07</v>
      </c>
      <c r="E292" s="242">
        <v>44447.49</v>
      </c>
      <c r="F292" s="52">
        <f t="shared" si="76"/>
        <v>137.67622855482594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9688.27</v>
      </c>
      <c r="E294" s="242">
        <v>8263.69</v>
      </c>
      <c r="F294" s="52">
        <f t="shared" si="76"/>
        <v>85.295826809120726</v>
      </c>
    </row>
    <row r="295" spans="1:6" ht="24" x14ac:dyDescent="0.2">
      <c r="A295" s="53">
        <v>9661</v>
      </c>
      <c r="B295" s="85" t="s">
        <v>629</v>
      </c>
      <c r="C295" s="50" t="s">
        <v>630</v>
      </c>
      <c r="D295" s="242">
        <v>2728.5</v>
      </c>
      <c r="E295" s="242">
        <v>1524.19</v>
      </c>
      <c r="F295" s="52">
        <f t="shared" si="76"/>
        <v>55.861828843687015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8030.7800000000007</v>
      </c>
      <c r="E350" s="51">
        <f t="shared" si="95"/>
        <v>44355.979999999996</v>
      </c>
      <c r="F350" s="52">
        <f t="shared" si="81"/>
        <v>552.32468079065779</v>
      </c>
    </row>
    <row r="351" spans="1:6" ht="12.75" customHeight="1" x14ac:dyDescent="0.2">
      <c r="A351" s="53">
        <v>41</v>
      </c>
      <c r="B351" s="85" t="s">
        <v>740</v>
      </c>
      <c r="C351" s="50" t="s">
        <v>741</v>
      </c>
      <c r="D351" s="51">
        <f t="shared" ref="D351:E351" si="96">D352+D356</f>
        <v>0</v>
      </c>
      <c r="E351" s="51">
        <f t="shared" si="96"/>
        <v>562.5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562.5</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562.5</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8030.7800000000007</v>
      </c>
      <c r="E363" s="51">
        <f t="shared" si="99"/>
        <v>43793.479999999996</v>
      </c>
      <c r="F363" s="52">
        <f t="shared" si="81"/>
        <v>545.32037983857094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5196.25</v>
      </c>
      <c r="E369" s="51">
        <f t="shared" si="101"/>
        <v>30739.87</v>
      </c>
      <c r="F369" s="52">
        <f t="shared" si="81"/>
        <v>591.57796487851817</v>
      </c>
    </row>
    <row r="370" spans="1:6" ht="12.75" customHeight="1" x14ac:dyDescent="0.2">
      <c r="A370" s="53">
        <v>4221</v>
      </c>
      <c r="B370" s="85" t="s">
        <v>674</v>
      </c>
      <c r="C370" s="50" t="s">
        <v>766</v>
      </c>
      <c r="D370" s="242">
        <v>5196.25</v>
      </c>
      <c r="E370" s="242">
        <v>11827.99</v>
      </c>
      <c r="F370" s="52">
        <f t="shared" si="81"/>
        <v>227.62549915804669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18052.5</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859.38</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2834.53</v>
      </c>
      <c r="E383" s="51">
        <f t="shared" si="103"/>
        <v>13053.61</v>
      </c>
      <c r="F383" s="52">
        <f t="shared" si="81"/>
        <v>460.52114459892817</v>
      </c>
    </row>
    <row r="384" spans="1:6" ht="12.75" customHeight="1" x14ac:dyDescent="0.2">
      <c r="A384" s="53">
        <v>4241</v>
      </c>
      <c r="B384" s="85" t="s">
        <v>783</v>
      </c>
      <c r="C384" s="50" t="s">
        <v>784</v>
      </c>
      <c r="D384" s="242">
        <v>2834.53</v>
      </c>
      <c r="E384" s="242">
        <v>13053.61</v>
      </c>
      <c r="F384" s="52">
        <f t="shared" si="81"/>
        <v>460.52114459892817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8030.7800000000007</v>
      </c>
      <c r="E408" s="51">
        <f t="shared" si="111"/>
        <v>44355.979999999996</v>
      </c>
      <c r="F408" s="52">
        <f t="shared" si="81"/>
        <v>552.32468079065779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5176.03</v>
      </c>
      <c r="E410" s="242">
        <v>5196.25</v>
      </c>
      <c r="F410" s="52">
        <f t="shared" si="81"/>
        <v>100.39064688574062</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1787337.35</v>
      </c>
      <c r="E412" s="51">
        <f>E6+E298</f>
        <v>2136599.63</v>
      </c>
      <c r="F412" s="52">
        <f t="shared" si="81"/>
        <v>119.54092661914102</v>
      </c>
    </row>
    <row r="413" spans="1:6" ht="12.75" customHeight="1" x14ac:dyDescent="0.2">
      <c r="A413" s="53" t="s">
        <v>608</v>
      </c>
      <c r="B413" s="85" t="s">
        <v>831</v>
      </c>
      <c r="C413" s="50" t="s">
        <v>832</v>
      </c>
      <c r="D413" s="51">
        <f t="shared" ref="D413:E413" si="112">D289+D350</f>
        <v>1775194.1799999997</v>
      </c>
      <c r="E413" s="51">
        <f t="shared" si="112"/>
        <v>2105396.15</v>
      </c>
      <c r="F413" s="52">
        <f t="shared" si="81"/>
        <v>118.60089300202641</v>
      </c>
    </row>
    <row r="414" spans="1:6" ht="12.75" customHeight="1" x14ac:dyDescent="0.2">
      <c r="A414" s="53" t="s">
        <v>608</v>
      </c>
      <c r="B414" s="85" t="s">
        <v>833</v>
      </c>
      <c r="C414" s="50" t="s">
        <v>834</v>
      </c>
      <c r="D414" s="51">
        <f t="shared" ref="D414:E414" si="113">IF(D412&gt;=D413,D412-D413,0)</f>
        <v>12143.170000000391</v>
      </c>
      <c r="E414" s="51">
        <f t="shared" si="113"/>
        <v>31203.479999999981</v>
      </c>
      <c r="F414" s="52">
        <f t="shared" si="81"/>
        <v>256.96321471245955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27108.04</v>
      </c>
      <c r="E416" s="51">
        <f t="shared" si="115"/>
        <v>39251.24</v>
      </c>
      <c r="F416" s="52">
        <f t="shared" si="81"/>
        <v>144.79556618626796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9688.27</v>
      </c>
      <c r="E418" s="62">
        <f t="shared" si="117"/>
        <v>8263.69</v>
      </c>
      <c r="F418" s="57">
        <f t="shared" si="81"/>
        <v>85.295826809120726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1787337.35</v>
      </c>
      <c r="E639" s="51">
        <f t="shared" si="180"/>
        <v>2136599.63</v>
      </c>
      <c r="F639" s="52">
        <f t="shared" si="119"/>
        <v>119.54092661914102</v>
      </c>
    </row>
    <row r="640" spans="1:6" ht="12.75" customHeight="1" x14ac:dyDescent="0.2">
      <c r="A640" s="53" t="s">
        <v>608</v>
      </c>
      <c r="B640" s="85" t="s">
        <v>1277</v>
      </c>
      <c r="C640" s="50" t="s">
        <v>1278</v>
      </c>
      <c r="D640" s="51">
        <f t="shared" ref="D640:E640" si="181">D413+D528</f>
        <v>1775194.1799999997</v>
      </c>
      <c r="E640" s="51">
        <f t="shared" si="181"/>
        <v>2105396.15</v>
      </c>
      <c r="F640" s="52">
        <f t="shared" si="119"/>
        <v>118.60089300202641</v>
      </c>
    </row>
    <row r="641" spans="1:6" ht="12.75" customHeight="1" x14ac:dyDescent="0.2">
      <c r="A641" s="53" t="s">
        <v>608</v>
      </c>
      <c r="B641" s="85" t="s">
        <v>1279</v>
      </c>
      <c r="C641" s="50" t="s">
        <v>1280</v>
      </c>
      <c r="D641" s="51">
        <f t="shared" ref="D641:E641" si="182">IF(D639&gt;=D640,D639-D640,0)</f>
        <v>12143.170000000391</v>
      </c>
      <c r="E641" s="51">
        <f t="shared" si="182"/>
        <v>31203.479999999981</v>
      </c>
      <c r="F641" s="52">
        <f t="shared" si="119"/>
        <v>256.96321471245955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27108.04</v>
      </c>
      <c r="E643" s="51">
        <f t="shared" si="184"/>
        <v>39251.24</v>
      </c>
      <c r="F643" s="52">
        <f t="shared" si="119"/>
        <v>144.79556618626796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39251.210000000392</v>
      </c>
      <c r="E645" s="51">
        <f t="shared" si="186"/>
        <v>70454.719999999972</v>
      </c>
      <c r="F645" s="52">
        <f t="shared" si="119"/>
        <v>179.49693780140603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122356.6</v>
      </c>
      <c r="E647" s="243">
        <v>140082.87</v>
      </c>
      <c r="F647" s="57">
        <f t="shared" si="119"/>
        <v>114.48738359843279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48965.58</v>
      </c>
      <c r="E649" s="242">
        <v>70897.39</v>
      </c>
      <c r="F649" s="52">
        <f t="shared" ref="F649:F724" si="188">IF(D649&lt;&gt;0,IF(E649/D649&gt;=100,"&gt;&gt;100",E649/D649*100),"-")</f>
        <v>144.79025878995</v>
      </c>
    </row>
    <row r="650" spans="1:6" ht="12.75" customHeight="1" x14ac:dyDescent="0.2">
      <c r="A650" s="53" t="s">
        <v>1296</v>
      </c>
      <c r="B650" s="85" t="s">
        <v>1297</v>
      </c>
      <c r="C650" s="50" t="s">
        <v>1296</v>
      </c>
      <c r="D650" s="242">
        <v>382247.64</v>
      </c>
      <c r="E650" s="242">
        <v>424542.96</v>
      </c>
      <c r="F650" s="52">
        <f t="shared" si="188"/>
        <v>111.0649002306463</v>
      </c>
    </row>
    <row r="651" spans="1:6" ht="12.75" customHeight="1" x14ac:dyDescent="0.2">
      <c r="A651" s="53" t="s">
        <v>1298</v>
      </c>
      <c r="B651" s="85" t="s">
        <v>1299</v>
      </c>
      <c r="C651" s="50" t="s">
        <v>1298</v>
      </c>
      <c r="D651" s="242">
        <v>360315.83</v>
      </c>
      <c r="E651" s="242">
        <v>393847.32</v>
      </c>
      <c r="F651" s="52">
        <f t="shared" si="188"/>
        <v>109.30613845081412</v>
      </c>
    </row>
    <row r="652" spans="1:6" ht="24" x14ac:dyDescent="0.2">
      <c r="A652" s="53">
        <v>11</v>
      </c>
      <c r="B652" s="85" t="s">
        <v>1300</v>
      </c>
      <c r="C652" s="50" t="s">
        <v>1301</v>
      </c>
      <c r="D652" s="51">
        <f t="shared" ref="D652:E652" si="189">+D649+D650-D651</f>
        <v>70897.390000000014</v>
      </c>
      <c r="E652" s="51">
        <f t="shared" si="189"/>
        <v>101593.03000000003</v>
      </c>
      <c r="F652" s="52">
        <f t="shared" si="188"/>
        <v>143.29586745012759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82</v>
      </c>
      <c r="E654" s="262">
        <v>83</v>
      </c>
      <c r="F654" s="52">
        <f t="shared" si="188"/>
        <v>101.21951219512195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66</v>
      </c>
      <c r="E656" s="262">
        <v>66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1448973.29</v>
      </c>
      <c r="E675" s="242">
        <v>1718263.71</v>
      </c>
      <c r="F675" s="52">
        <f t="shared" si="188"/>
        <v>118.58491263148127</v>
      </c>
    </row>
    <row r="676" spans="1:6" ht="24" x14ac:dyDescent="0.2">
      <c r="A676" s="53">
        <v>63613</v>
      </c>
      <c r="B676" s="232" t="s">
        <v>1349</v>
      </c>
      <c r="C676" s="50" t="s">
        <v>1350</v>
      </c>
      <c r="D676" s="242">
        <v>3020</v>
      </c>
      <c r="E676" s="242">
        <v>3354.06</v>
      </c>
      <c r="F676" s="52">
        <f t="shared" si="188"/>
        <v>111.0615894039735</v>
      </c>
    </row>
    <row r="677" spans="1:6" ht="24" x14ac:dyDescent="0.2">
      <c r="A677" s="53">
        <v>63622</v>
      </c>
      <c r="B677" s="232" t="s">
        <v>1351</v>
      </c>
      <c r="C677" s="50" t="s">
        <v>1352</v>
      </c>
      <c r="D677" s="242">
        <v>1753.24</v>
      </c>
      <c r="E677" s="242">
        <v>11629.45</v>
      </c>
      <c r="F677" s="52">
        <f t="shared" si="188"/>
        <v>663.3119253496385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69170.83</v>
      </c>
      <c r="E710" s="242">
        <v>68918.44</v>
      </c>
      <c r="F710" s="52">
        <f t="shared" si="188"/>
        <v>99.635120758273402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2317.09</v>
      </c>
      <c r="F716" s="52" t="str">
        <f t="shared" si="188"/>
        <v>-</v>
      </c>
    </row>
    <row r="717" spans="1:6" ht="12.75" customHeight="1" x14ac:dyDescent="0.2">
      <c r="A717" s="53">
        <v>31215</v>
      </c>
      <c r="B717" s="85" t="s">
        <v>1413</v>
      </c>
      <c r="C717" s="50" t="s">
        <v>1414</v>
      </c>
      <c r="D717" s="242">
        <v>1892.9</v>
      </c>
      <c r="E717" s="242">
        <v>1765.76</v>
      </c>
      <c r="F717" s="52">
        <f t="shared" si="188"/>
        <v>93.283321887051613</v>
      </c>
    </row>
    <row r="718" spans="1:6" ht="12.75" customHeight="1" x14ac:dyDescent="0.2">
      <c r="A718" s="53">
        <v>32121</v>
      </c>
      <c r="B718" s="85" t="s">
        <v>1415</v>
      </c>
      <c r="C718" s="50" t="s">
        <v>1416</v>
      </c>
      <c r="D718" s="242">
        <v>26456.14</v>
      </c>
      <c r="E718" s="242">
        <v>26966.53</v>
      </c>
      <c r="F718" s="52">
        <f t="shared" si="188"/>
        <v>101.92919299640839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5051.95</v>
      </c>
      <c r="E720" s="242">
        <v>4074.37</v>
      </c>
      <c r="F720" s="52">
        <f t="shared" si="188"/>
        <v>80.649452191727946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49244.99</v>
      </c>
      <c r="E828" s="242">
        <v>52747.13</v>
      </c>
      <c r="F828" s="52">
        <f t="shared" si="190"/>
        <v>107.11166760314094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6" workbookViewId="0">
      <selection activeCell="D254" sqref="D25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1747242.2000000002</v>
      </c>
      <c r="E6" s="229">
        <f t="shared" si="0"/>
        <v>1780229.98</v>
      </c>
      <c r="F6" s="230">
        <f t="shared" ref="F6:F260" si="1">IF(D6&gt;0,IF(E6/D6&gt;=100,"&gt;&gt;100",E6/D6*100),"-")</f>
        <v>101.88799125845287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1531840.07</v>
      </c>
      <c r="E7" s="104">
        <f t="shared" si="2"/>
        <v>1524943.48</v>
      </c>
      <c r="F7" s="93">
        <f t="shared" si="1"/>
        <v>99.549783940565021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13.269999999999982</v>
      </c>
      <c r="E8" s="104">
        <f>E9+E10-E11</f>
        <v>562.5</v>
      </c>
      <c r="F8" s="93">
        <f t="shared" si="1"/>
        <v>4238.8847023361022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265.45</v>
      </c>
      <c r="E10" s="247">
        <v>827.95</v>
      </c>
      <c r="F10" s="93">
        <f t="shared" si="1"/>
        <v>311.9043134300245</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252.18</v>
      </c>
      <c r="E11" s="247">
        <v>265.45</v>
      </c>
      <c r="F11" s="93">
        <f t="shared" si="1"/>
        <v>105.26211436275676</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1531826.8</v>
      </c>
      <c r="E12" s="104">
        <f t="shared" si="3"/>
        <v>1524380.98</v>
      </c>
      <c r="F12" s="93">
        <f t="shared" si="1"/>
        <v>99.513925464680469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1420395.25</v>
      </c>
      <c r="E13" s="104">
        <f t="shared" si="4"/>
        <v>1384906.08</v>
      </c>
      <c r="F13" s="93">
        <f t="shared" si="1"/>
        <v>97.501458132868308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2839132.85</v>
      </c>
      <c r="E15" s="247">
        <v>2839132.85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1418737.6</v>
      </c>
      <c r="E18" s="247">
        <v>1454226.77</v>
      </c>
      <c r="F18" s="93">
        <f t="shared" si="1"/>
        <v>102.50146115814509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40463.229999999981</v>
      </c>
      <c r="E19" s="104">
        <f t="shared" si="5"/>
        <v>66476.669999999984</v>
      </c>
      <c r="F19" s="93">
        <f t="shared" si="1"/>
        <v>164.28908418828655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247906.9</v>
      </c>
      <c r="E20" s="247">
        <v>333714.42</v>
      </c>
      <c r="F20" s="93">
        <f t="shared" si="1"/>
        <v>134.61280020846536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14852.09</v>
      </c>
      <c r="E21" s="247">
        <v>14852.09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82475.429999999993</v>
      </c>
      <c r="E22" s="247">
        <v>100527.93</v>
      </c>
      <c r="F22" s="93">
        <f t="shared" si="1"/>
        <v>121.88833692652466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6010.56</v>
      </c>
      <c r="E25" s="247">
        <v>6869.94</v>
      </c>
      <c r="F25" s="93">
        <f t="shared" si="1"/>
        <v>114.29783580897619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1926.22</v>
      </c>
      <c r="E26" s="247">
        <v>1926.22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312707.96999999997</v>
      </c>
      <c r="E28" s="247">
        <v>391413.93</v>
      </c>
      <c r="F28" s="93">
        <f t="shared" si="1"/>
        <v>125.16915702532303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70968.320000000007</v>
      </c>
      <c r="E35" s="104">
        <f t="shared" si="7"/>
        <v>72998.23000000001</v>
      </c>
      <c r="F35" s="93">
        <f t="shared" si="1"/>
        <v>102.86030442879301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134508.06</v>
      </c>
      <c r="E36" s="247">
        <v>190065.92000000001</v>
      </c>
      <c r="F36" s="93">
        <f t="shared" si="1"/>
        <v>141.30448390973746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299.16000000000003</v>
      </c>
      <c r="E37" s="247">
        <v>299.16000000000003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63838.9</v>
      </c>
      <c r="E40" s="247">
        <v>117366.85</v>
      </c>
      <c r="F40" s="93">
        <f t="shared" si="1"/>
        <v>183.84848423140124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322.52</v>
      </c>
      <c r="E42" s="247">
        <v>322.52</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322.52</v>
      </c>
      <c r="E44" s="247">
        <v>322.52</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65145.03</v>
      </c>
      <c r="E54" s="247">
        <v>67013.679999999993</v>
      </c>
      <c r="F54" s="93">
        <f t="shared" si="1"/>
        <v>102.86844598889584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65145.03</v>
      </c>
      <c r="E55" s="247">
        <v>67013.679999999993</v>
      </c>
      <c r="F55" s="93">
        <f t="shared" si="1"/>
        <v>102.86844598889584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215402.13</v>
      </c>
      <c r="E68" s="104">
        <f t="shared" si="13"/>
        <v>255286.5</v>
      </c>
      <c r="F68" s="93">
        <f t="shared" si="1"/>
        <v>118.51623751352875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70897.39</v>
      </c>
      <c r="E69" s="104">
        <f t="shared" si="14"/>
        <v>101593.03</v>
      </c>
      <c r="F69" s="93">
        <f t="shared" si="1"/>
        <v>143.29586745012756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70897.39</v>
      </c>
      <c r="E70" s="104">
        <f t="shared" si="15"/>
        <v>101593.03</v>
      </c>
      <c r="F70" s="93">
        <f t="shared" si="1"/>
        <v>143.29586745012756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70897.39</v>
      </c>
      <c r="E72" s="247">
        <v>101593.03</v>
      </c>
      <c r="F72" s="93">
        <f t="shared" si="1"/>
        <v>143.29586745012756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12459.87</v>
      </c>
      <c r="E78" s="104">
        <f>E79+SUM(E82:E84)-E85+E86</f>
        <v>5346.91</v>
      </c>
      <c r="F78" s="93">
        <f t="shared" si="1"/>
        <v>42.913048049457977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12459.87</v>
      </c>
      <c r="E86" s="247">
        <v>5346.91</v>
      </c>
      <c r="F86" s="93">
        <f t="shared" si="1"/>
        <v>42.913048049457977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9688.27</v>
      </c>
      <c r="E146" s="104">
        <f t="shared" si="26"/>
        <v>8263.69</v>
      </c>
      <c r="F146" s="93">
        <f t="shared" si="1"/>
        <v>85.295826809120726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6959.77</v>
      </c>
      <c r="E159" s="247">
        <v>6739.5</v>
      </c>
      <c r="F159" s="93">
        <f t="shared" si="1"/>
        <v>96.835096562099039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2728.5</v>
      </c>
      <c r="E160" s="247">
        <v>1524.19</v>
      </c>
      <c r="F160" s="93">
        <f t="shared" si="1"/>
        <v>55.861828843687015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122356.6</v>
      </c>
      <c r="E170" s="104">
        <f t="shared" si="29"/>
        <v>140082.87</v>
      </c>
      <c r="F170" s="93">
        <f t="shared" si="1"/>
        <v>114.48738359843279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122356.6</v>
      </c>
      <c r="E173" s="247">
        <v>140082.87</v>
      </c>
      <c r="F173" s="93">
        <f t="shared" si="1"/>
        <v>114.48738359843279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1747242.2000000002</v>
      </c>
      <c r="E175" s="104">
        <f t="shared" si="30"/>
        <v>1780229.98</v>
      </c>
      <c r="F175" s="93">
        <f t="shared" si="1"/>
        <v>101.88799125845287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166462.62</v>
      </c>
      <c r="E176" s="104">
        <f t="shared" si="31"/>
        <v>176568.09</v>
      </c>
      <c r="F176" s="93">
        <f t="shared" si="1"/>
        <v>106.07071425404695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161266.37</v>
      </c>
      <c r="E177" s="104">
        <f t="shared" si="32"/>
        <v>175538.08</v>
      </c>
      <c r="F177" s="93">
        <f t="shared" si="1"/>
        <v>108.84977444460367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129666.95</v>
      </c>
      <c r="E178" s="247">
        <v>148690.28</v>
      </c>
      <c r="F178" s="93">
        <f t="shared" si="1"/>
        <v>114.67091652884562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12287.41</v>
      </c>
      <c r="E179" s="247">
        <v>22224.59</v>
      </c>
      <c r="F179" s="93">
        <f t="shared" si="1"/>
        <v>180.87286092024274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71.599999999999994</v>
      </c>
      <c r="E180" s="104">
        <f t="shared" si="33"/>
        <v>70.180000000000007</v>
      </c>
      <c r="F180" s="93">
        <f t="shared" si="1"/>
        <v>98.016759776536333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71.599999999999994</v>
      </c>
      <c r="E183" s="247">
        <v>70.180000000000007</v>
      </c>
      <c r="F183" s="93">
        <f t="shared" si="1"/>
        <v>98.016759776536333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19240.41</v>
      </c>
      <c r="E188" s="247">
        <v>4553.03</v>
      </c>
      <c r="F188" s="93">
        <f t="shared" si="1"/>
        <v>23.663892817252854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5196.25</v>
      </c>
      <c r="E189" s="247">
        <v>1030.01</v>
      </c>
      <c r="F189" s="93">
        <f t="shared" si="1"/>
        <v>19.822179456338706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1580779.58</v>
      </c>
      <c r="E237" s="104">
        <f t="shared" si="41"/>
        <v>1603661.89</v>
      </c>
      <c r="F237" s="93">
        <f t="shared" si="1"/>
        <v>101.44753324812052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1531840.1</v>
      </c>
      <c r="E238" s="104">
        <f t="shared" si="42"/>
        <v>1524943.48</v>
      </c>
      <c r="F238" s="93">
        <f t="shared" si="1"/>
        <v>99.549781990953221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1531840.1</v>
      </c>
      <c r="E239" s="104">
        <f t="shared" si="43"/>
        <v>1524943.48</v>
      </c>
      <c r="F239" s="93">
        <f t="shared" si="1"/>
        <v>99.549781990953221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1531798.34</v>
      </c>
      <c r="E240" s="247">
        <v>1524920.27</v>
      </c>
      <c r="F240" s="93">
        <f t="shared" si="1"/>
        <v>99.550980711991116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41.76</v>
      </c>
      <c r="E241" s="247">
        <v>23.21</v>
      </c>
      <c r="F241" s="93">
        <f t="shared" si="1"/>
        <v>55.579501915708818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39251.21</v>
      </c>
      <c r="E245" s="104">
        <f t="shared" si="45"/>
        <v>70454.720000000001</v>
      </c>
      <c r="F245" s="93">
        <f t="shared" si="1"/>
        <v>179.49693780140791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44488.76</v>
      </c>
      <c r="E246" s="104">
        <f t="shared" si="46"/>
        <v>80128.75</v>
      </c>
      <c r="F246" s="93">
        <f t="shared" si="1"/>
        <v>180.1100997195696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44488.76</v>
      </c>
      <c r="E247" s="247">
        <v>80128.75</v>
      </c>
      <c r="F247" s="93">
        <f t="shared" si="1"/>
        <v>180.1100997195696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5237.55</v>
      </c>
      <c r="E250" s="104">
        <f t="shared" si="47"/>
        <v>9674.0300000000007</v>
      </c>
      <c r="F250" s="93">
        <f t="shared" si="1"/>
        <v>184.70525341046863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5237.55</v>
      </c>
      <c r="E252" s="247">
        <v>9674.0300000000007</v>
      </c>
      <c r="F252" s="93">
        <f t="shared" si="1"/>
        <v>184.70525341046863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9688.27</v>
      </c>
      <c r="E255" s="247">
        <v>8263.69</v>
      </c>
      <c r="F255" s="93">
        <f t="shared" si="1"/>
        <v>85.295826809120726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23965.09</v>
      </c>
      <c r="E259" s="104">
        <f t="shared" si="49"/>
        <v>23965.09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23965.09</v>
      </c>
      <c r="E260" s="248">
        <v>23965.09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9688.27</v>
      </c>
      <c r="E265" s="247">
        <v>8263.69</v>
      </c>
      <c r="F265" s="93">
        <f t="shared" si="50"/>
        <v>85.295826809120726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12459.87</v>
      </c>
      <c r="E268" s="247">
        <v>5346.91</v>
      </c>
      <c r="F268" s="93">
        <f t="shared" si="50"/>
        <v>42.913048049457977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161266.37</v>
      </c>
      <c r="E288" s="247">
        <v>175538.08</v>
      </c>
      <c r="F288" s="93">
        <f t="shared" si="50"/>
        <v>108.84977444460367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5196.25</v>
      </c>
      <c r="E290" s="247">
        <v>1030.01</v>
      </c>
      <c r="F290" s="93">
        <f t="shared" si="50"/>
        <v>19.822179456338706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19114.54</v>
      </c>
      <c r="E302" s="247">
        <v>4475.25</v>
      </c>
      <c r="F302" s="93">
        <f t="shared" si="50"/>
        <v>23.412805121127686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1775194.18</v>
      </c>
      <c r="E114" s="81">
        <f t="shared" si="22"/>
        <v>2105396.15</v>
      </c>
      <c r="F114" s="63">
        <f t="shared" si="1"/>
        <v>118.60089300202641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1628095.99</v>
      </c>
      <c r="E115" s="81">
        <f t="shared" si="23"/>
        <v>1978916.85</v>
      </c>
      <c r="F115" s="63">
        <f t="shared" si="1"/>
        <v>121.54792236789429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1628095.99</v>
      </c>
      <c r="E117" s="249">
        <v>1978916.85</v>
      </c>
      <c r="F117" s="63">
        <f t="shared" si="1"/>
        <v>121.54792236789429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147098.19</v>
      </c>
      <c r="E126" s="249">
        <v>126479.3</v>
      </c>
      <c r="F126" s="63">
        <f t="shared" si="1"/>
        <v>85.982907063642315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1775194.18</v>
      </c>
      <c r="E141" s="106">
        <f t="shared" si="28"/>
        <v>2105396.15</v>
      </c>
      <c r="F141" s="82">
        <f t="shared" si="1"/>
        <v>118.60089300202641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2" workbookViewId="0">
      <selection activeCell="E27" sqref="E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37070.65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37070.65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37070.65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37070.65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166462.62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2147718.5299999998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17466.11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2085896.4399999997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1773548.32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257079.62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1989.64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52747.13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531.73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44355.98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2137613.06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32105.4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2056985.44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1754390.88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247276.55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1991.06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52747.13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579.82000000000005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48522.22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176568.08999999985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176568.09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4475.25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171062.83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1030.01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13406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Grabovac</cp:lastModifiedBy>
  <cp:lastPrinted>2025-01-29T11:16:52Z</cp:lastPrinted>
  <dcterms:created xsi:type="dcterms:W3CDTF">2022-04-01T05:14:30Z</dcterms:created>
  <dcterms:modified xsi:type="dcterms:W3CDTF">2025-01-29T11:16:55Z</dcterms:modified>
</cp:coreProperties>
</file>