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umenti\2026\IZVRŠENJE2025\"/>
    </mc:Choice>
  </mc:AlternateContent>
  <xr:revisionPtr revIDLastSave="0" documentId="13_ncr:1_{8C9C361D-9262-4878-9AB8-5C45B3089B1A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RAČUN PRIHODA" sheetId="2" r:id="rId2"/>
    <sheet name="RAČUN RASHODA" sheetId="3" r:id="rId3"/>
    <sheet name="IZVORI FINANCIRANJA" sheetId="4" r:id="rId4"/>
    <sheet name="RASHODI PREMA FUNKCIJI" sheetId="5" r:id="rId5"/>
    <sheet name="RASHODI PREMA PROGRAMIMA" sheetId="6" r:id="rId6"/>
    <sheet name="POSEBNI IZVJEŠTAJI" sheetId="7" r:id="rId7"/>
  </sheets>
  <definedNames>
    <definedName name="_xlnm.Print_Area" localSheetId="2">'RAČUN RASHODA'!$A$1:$N$66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4" l="1"/>
  <c r="G11" i="4"/>
  <c r="G29" i="4"/>
  <c r="G30" i="4"/>
  <c r="L14" i="4"/>
  <c r="I14" i="4"/>
  <c r="H10" i="4"/>
  <c r="H11" i="4"/>
  <c r="H20" i="4"/>
  <c r="H29" i="2"/>
  <c r="H14" i="2"/>
  <c r="H24" i="2"/>
  <c r="H23" i="2" s="1"/>
  <c r="H10" i="2" s="1"/>
  <c r="L27" i="2"/>
  <c r="I27" i="2"/>
  <c r="H9" i="3"/>
  <c r="H10" i="3"/>
  <c r="H11" i="3"/>
  <c r="L33" i="4"/>
  <c r="I33" i="4"/>
  <c r="H29" i="4"/>
  <c r="H39" i="4"/>
  <c r="H30" i="4"/>
  <c r="L8" i="5"/>
  <c r="H12" i="1"/>
  <c r="G8" i="5"/>
  <c r="G10" i="2"/>
  <c r="G29" i="2"/>
  <c r="G14" i="2"/>
  <c r="G9" i="3"/>
  <c r="G55" i="3"/>
  <c r="G10" i="3"/>
  <c r="G12" i="1"/>
  <c r="G39" i="4"/>
  <c r="G20" i="4"/>
  <c r="G9" i="1"/>
  <c r="G21" i="7"/>
  <c r="F39" i="4"/>
  <c r="F30" i="4"/>
  <c r="F29" i="4" s="1"/>
  <c r="F20" i="4"/>
  <c r="F11" i="4"/>
  <c r="F55" i="3"/>
  <c r="F9" i="3" s="1"/>
  <c r="F11" i="3"/>
  <c r="F29" i="2"/>
  <c r="F24" i="2"/>
  <c r="F14" i="2"/>
  <c r="F10" i="2"/>
  <c r="F9" i="2" s="1"/>
  <c r="F12" i="1"/>
  <c r="F9" i="1"/>
  <c r="F15" i="1" s="1"/>
  <c r="N10" i="5"/>
  <c r="M10" i="5"/>
  <c r="F10" i="4" l="1"/>
  <c r="I56" i="3"/>
  <c r="I57" i="3"/>
  <c r="I58" i="3"/>
  <c r="I59" i="3"/>
  <c r="I60" i="3"/>
  <c r="I61" i="3"/>
  <c r="I62" i="3"/>
  <c r="I63" i="3"/>
  <c r="I64" i="3"/>
  <c r="I53" i="3"/>
  <c r="I54" i="3"/>
  <c r="I51" i="3"/>
  <c r="I52" i="3"/>
  <c r="I50" i="3"/>
  <c r="I44" i="3"/>
  <c r="I45" i="3"/>
  <c r="I46" i="3"/>
  <c r="I47" i="3"/>
  <c r="I48" i="3"/>
  <c r="I49" i="3"/>
  <c r="I43" i="3"/>
  <c r="I42" i="3"/>
  <c r="I38" i="3"/>
  <c r="I39" i="3"/>
  <c r="I40" i="3"/>
  <c r="I41" i="3"/>
  <c r="I29" i="3"/>
  <c r="I30" i="3"/>
  <c r="I32" i="3"/>
  <c r="I33" i="3"/>
  <c r="I34" i="3"/>
  <c r="I35" i="3"/>
  <c r="I36" i="3"/>
  <c r="I37" i="3"/>
  <c r="I25" i="3"/>
  <c r="I26" i="3"/>
  <c r="I27" i="3"/>
  <c r="I28" i="3"/>
  <c r="I21" i="3"/>
  <c r="I22" i="3"/>
  <c r="I23" i="3"/>
  <c r="I24" i="3"/>
  <c r="I19" i="3"/>
  <c r="I20" i="3"/>
  <c r="I17" i="3"/>
  <c r="I15" i="3"/>
  <c r="I16" i="3"/>
  <c r="I14" i="3"/>
  <c r="I13" i="3"/>
  <c r="I12" i="3"/>
  <c r="I11" i="3" l="1"/>
  <c r="I55" i="3" l="1"/>
  <c r="L56" i="3"/>
  <c r="L23" i="3"/>
  <c r="I31" i="3" l="1"/>
  <c r="I18" i="3"/>
  <c r="L12" i="4"/>
  <c r="L13" i="4"/>
  <c r="L15" i="4"/>
  <c r="L16" i="4"/>
  <c r="L17" i="4"/>
  <c r="L18" i="4"/>
  <c r="L19" i="4"/>
  <c r="L20" i="4"/>
  <c r="L21" i="4"/>
  <c r="L22" i="4"/>
  <c r="L23" i="4"/>
  <c r="I12" i="4"/>
  <c r="I13" i="4"/>
  <c r="I15" i="4"/>
  <c r="I16" i="4"/>
  <c r="I17" i="4"/>
  <c r="I18" i="4"/>
  <c r="I19" i="4"/>
  <c r="I21" i="4"/>
  <c r="I22" i="4"/>
  <c r="I23" i="4"/>
  <c r="L12" i="2"/>
  <c r="L13" i="2"/>
  <c r="L15" i="2"/>
  <c r="L16" i="2"/>
  <c r="L17" i="2"/>
  <c r="L18" i="2"/>
  <c r="L19" i="2"/>
  <c r="L20" i="2"/>
  <c r="L21" i="2"/>
  <c r="L22" i="2"/>
  <c r="L23" i="2"/>
  <c r="L25" i="2"/>
  <c r="L26" i="2"/>
  <c r="L28" i="2"/>
  <c r="L30" i="2"/>
  <c r="L31" i="2"/>
  <c r="L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8" i="2"/>
  <c r="I30" i="2"/>
  <c r="I31" i="2"/>
  <c r="I11" i="2"/>
  <c r="L24" i="2"/>
  <c r="L29" i="2"/>
  <c r="L10" i="2"/>
  <c r="L14" i="2"/>
  <c r="L38" i="4"/>
  <c r="I38" i="4"/>
  <c r="G15" i="1"/>
  <c r="L11" i="4"/>
  <c r="H15" i="1"/>
  <c r="I20" i="4"/>
  <c r="L9" i="1" l="1"/>
  <c r="I9" i="1"/>
  <c r="I11" i="4"/>
  <c r="L9" i="2"/>
  <c r="I10" i="2"/>
  <c r="L29" i="4" l="1"/>
  <c r="L10" i="4"/>
  <c r="I10" i="4"/>
  <c r="L11" i="3"/>
  <c r="L12" i="3"/>
  <c r="L13" i="3"/>
  <c r="L14" i="3"/>
  <c r="L15" i="3"/>
  <c r="L16" i="3"/>
  <c r="L17" i="3"/>
  <c r="L18" i="3"/>
  <c r="L19" i="3"/>
  <c r="L20" i="3"/>
  <c r="L21" i="3"/>
  <c r="L22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7" i="3"/>
  <c r="L58" i="3"/>
  <c r="L59" i="3"/>
  <c r="L60" i="3"/>
  <c r="L61" i="3"/>
  <c r="L62" i="3"/>
  <c r="L63" i="3"/>
  <c r="L64" i="3"/>
  <c r="L9" i="4" l="1"/>
  <c r="I9" i="4"/>
  <c r="I9" i="3"/>
  <c r="I10" i="3"/>
  <c r="L9" i="3"/>
  <c r="L10" i="3"/>
  <c r="N9" i="5"/>
  <c r="M9" i="5"/>
  <c r="N8" i="5"/>
  <c r="M8" i="5"/>
  <c r="N7" i="5"/>
  <c r="M7" i="5"/>
  <c r="L42" i="4"/>
  <c r="I42" i="4"/>
  <c r="L41" i="4"/>
  <c r="I41" i="4"/>
  <c r="L40" i="4"/>
  <c r="I40" i="4"/>
  <c r="L37" i="4"/>
  <c r="I37" i="4"/>
  <c r="L36" i="4"/>
  <c r="I36" i="4"/>
  <c r="L35" i="4"/>
  <c r="I35" i="4"/>
  <c r="L34" i="4"/>
  <c r="I34" i="4"/>
  <c r="L32" i="4"/>
  <c r="I32" i="4"/>
  <c r="L31" i="4"/>
  <c r="I31" i="4"/>
  <c r="L30" i="4"/>
  <c r="I29" i="2"/>
  <c r="L23" i="1"/>
  <c r="I23" i="1"/>
  <c r="L22" i="1"/>
  <c r="I22" i="1"/>
  <c r="L21" i="1"/>
  <c r="I21" i="1"/>
  <c r="L14" i="1"/>
  <c r="I14" i="1"/>
  <c r="L13" i="1"/>
  <c r="I13" i="1"/>
  <c r="L11" i="1"/>
  <c r="I11" i="1"/>
  <c r="L10" i="1"/>
  <c r="I10" i="1"/>
  <c r="I9" i="2" l="1"/>
  <c r="I39" i="4"/>
  <c r="I30" i="4"/>
  <c r="L39" i="4"/>
  <c r="L15" i="1"/>
  <c r="I15" i="1"/>
  <c r="I12" i="1"/>
  <c r="L12" i="1"/>
  <c r="I29" i="4" l="1"/>
</calcChain>
</file>

<file path=xl/sharedStrings.xml><?xml version="1.0" encoding="utf-8"?>
<sst xmlns="http://schemas.openxmlformats.org/spreadsheetml/2006/main" count="946" uniqueCount="528">
  <si>
    <t>Osnovna škola Kman Kocunar</t>
  </si>
  <si>
    <t>Benkovačka 10.</t>
  </si>
  <si>
    <t>OIB: 71870079580</t>
  </si>
  <si>
    <t>SAŽETAK RAČUNA PRIHODA I RASHODA</t>
  </si>
  <si>
    <t>BROJČANA OZNAKA I NAZIV</t>
  </si>
  <si>
    <t>INDEKS (5/3*100)</t>
  </si>
  <si>
    <t>INDEKS (5/4*100)</t>
  </si>
  <si>
    <t>1.</t>
  </si>
  <si>
    <t>2.</t>
  </si>
  <si>
    <t>3.</t>
  </si>
  <si>
    <t>4.</t>
  </si>
  <si>
    <t>5.</t>
  </si>
  <si>
    <t>6.</t>
  </si>
  <si>
    <t>7.</t>
  </si>
  <si>
    <t>SVEUKUPNO PRIHODI</t>
  </si>
  <si>
    <t>6</t>
  </si>
  <si>
    <t>Prihodi poslovanja</t>
  </si>
  <si>
    <t>Prihodi od prodaje nefinancijske imovine</t>
  </si>
  <si>
    <t>SVEUKUPNO RASHODI</t>
  </si>
  <si>
    <t>3</t>
  </si>
  <si>
    <t>Rashodi poslovanja</t>
  </si>
  <si>
    <t>4</t>
  </si>
  <si>
    <t>Rashodi za nabavu nefinancijske imovine</t>
  </si>
  <si>
    <t>RAZLIKA PRIHODI - RASHODI</t>
  </si>
  <si>
    <t>SAŽETAK RAČUNA FINANCIRANJA</t>
  </si>
  <si>
    <t>Primici od financijske imovine i zaduživanja</t>
  </si>
  <si>
    <t>Izdaci za financijsku imovinu i otplate zajmova</t>
  </si>
  <si>
    <t>RAZLIKA PRIMICI - IZDACI</t>
  </si>
  <si>
    <t>PRIHODI PREMA EKONOMSKOJ KLASIFIKACIJI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</si>
  <si>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</si>
  <si>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</si>
  <si>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</si>
  <si>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</si>
  <si>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</si>
  <si>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</si>
  <si>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</si>
  <si>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</si>
  <si>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</si>
  <si>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</si>
  <si>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</si>
  <si>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</si>
  <si>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</si>
  <si>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</si>
  <si>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</si>
  <si>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</si>
  <si>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</si>
  <si>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</si>
  <si>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</si>
  <si>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</si>
  <si>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</si>
  <si>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</si>
  <si>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</si>
  <si>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</si>
  <si>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</si>
  <si>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</si>
  <si>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</si>
  <si>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</si>
  <si>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</si>
  <si>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</si>
  <si>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</si>
  <si>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</si>
  <si>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</si>
  <si>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</si>
  <si>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</si>
  <si>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</si>
  <si>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</si>
  <si>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</si>
  <si>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</si>
  <si>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</si>
  <si>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RASHODI PO EKONOMSKOJ KLASIFIKACIJI</t>
  </si>
  <si>
    <t>7.(5+6)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</si>
  <si>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</si>
  <si>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</si>
  <si>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</si>
  <si>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</si>
  <si>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</si>
  <si>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</si>
  <si>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</si>
  <si>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</si>
  <si>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</si>
  <si>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</si>
  <si>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</si>
  <si>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</si>
  <si>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</si>
  <si>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</si>
  <si>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</si>
  <si>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</si>
  <si>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</si>
  <si>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</si>
  <si>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</si>
  <si>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</si>
  <si>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</si>
  <si>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</si>
  <si>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</si>
  <si>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</si>
  <si>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</si>
  <si>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</si>
  <si>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</si>
  <si>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</si>
  <si>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</si>
  <si>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</si>
  <si>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</si>
  <si>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</si>
  <si>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</si>
  <si>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</si>
  <si>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</si>
  <si>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</si>
  <si>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</si>
  <si>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</si>
  <si>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</si>
  <si>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</si>
  <si>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</si>
  <si>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</si>
  <si>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</si>
  <si>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</si>
  <si>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</si>
  <si>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</si>
  <si>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</si>
  <si>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</si>
  <si>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</si>
  <si>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</si>
  <si>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</si>
  <si>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</si>
  <si>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</si>
  <si>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</si>
  <si>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</si>
  <si>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</si>
  <si>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</si>
  <si>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</si>
  <si>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</si>
  <si>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</si>
  <si>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</si>
  <si>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</si>
  <si>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</si>
  <si>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</si>
  <si>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</si>
  <si>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</si>
  <si>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</si>
  <si>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</si>
  <si>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</si>
  <si>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</si>
  <si>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</si>
  <si>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</si>
  <si>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</si>
  <si>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</si>
  <si>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</si>
  <si>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</si>
  <si>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</si>
  <si>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</si>
  <si>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</si>
  <si>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</si>
  <si>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</si>
  <si>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</si>
  <si>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</si>
  <si>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</si>
  <si>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</si>
  <si>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</si>
  <si>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</si>
  <si>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</si>
  <si>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</si>
  <si>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</si>
  <si>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</si>
  <si>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</si>
  <si>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</si>
  <si>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</si>
  <si>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</si>
  <si>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</si>
  <si>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</si>
  <si>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</si>
  <si>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PRIHODI PO IZVORIMA FINANCIRANJA</t>
  </si>
  <si>
    <t>PRIHODI TEKUĆE GODINE</t>
  </si>
  <si>
    <t>Izvor 1.</t>
  </si>
  <si>
    <t>OPĆI PRIHODI I PRIMICI</t>
  </si>
  <si>
    <t>Izvor 1.1.</t>
  </si>
  <si>
    <t>Izvor 1.2.</t>
  </si>
  <si>
    <t>POREZNI PRIHODI ZA DECENTRALIZIRANE FUNKCIJE</t>
  </si>
  <si>
    <t>Izvor 3.</t>
  </si>
  <si>
    <t>VLASTITI PRIHODI</t>
  </si>
  <si>
    <t>Izvor 3.1.</t>
  </si>
  <si>
    <t>OSTALI VLASTITI PRIHODI</t>
  </si>
  <si>
    <t>92</t>
  </si>
  <si>
    <t>Rezultat poslovanja</t>
  </si>
  <si>
    <t>Izvor 4.</t>
  </si>
  <si>
    <t>PRIHODI ZA POSEBNE NAMJENE</t>
  </si>
  <si>
    <t>Izvor 4.3.</t>
  </si>
  <si>
    <t>OSTALI NAMJENSKI PRIHODI</t>
  </si>
  <si>
    <t>Izvor 5.</t>
  </si>
  <si>
    <t>POMOĆI</t>
  </si>
  <si>
    <t>Izvor 5.3.</t>
  </si>
  <si>
    <t>POMOĆI IZ DRŽAVNOG PRORAČUNA</t>
  </si>
  <si>
    <t>Izvor 5.4.</t>
  </si>
  <si>
    <t>POMOĆI IZ ŽUPANIJSKOG PRORAČUNA</t>
  </si>
  <si>
    <t>Izvor 5.5.</t>
  </si>
  <si>
    <t>POMOĆI IZ DRUGIH PRORAČUNA</t>
  </si>
  <si>
    <t>RASHODI PO IZVORIMA FINANCIRANJA</t>
  </si>
  <si>
    <t>RASHODI PREMA FUNKCIJSKOJ KLASIFIKACIJI</t>
  </si>
  <si>
    <t>INDEKS (3/1*100)</t>
  </si>
  <si>
    <t>INDEKS 
(3/2*100)</t>
  </si>
  <si>
    <t>DECENTRALIZIRANE FUNKCIJE - MINIMALNI FINANCIJSKI STANDARD</t>
  </si>
  <si>
    <t>REDOVNA PROGRAMSKA DJELATNOST OSNOVNIH ŠKOLA</t>
  </si>
  <si>
    <t>KAPITALNA ULAGANJA U OPREMU - DECENTRALIZIRANA SREDSTVA</t>
  </si>
  <si>
    <t>ŠIRE JAVNE POTREBE - IZNAD MINIMALNOG STANDARDA</t>
  </si>
  <si>
    <t>IZVANNASTAVNE I IZVANŠKOLSKE AKTIVNOSTI</t>
  </si>
  <si>
    <t>NABAVKA UDŽBENIKA I PRIBORA</t>
  </si>
  <si>
    <t>PROMETNI ODGOJ I SIGURNOST U PROMETU - POLIGON</t>
  </si>
  <si>
    <t>PROJEKT E ŠKOLE</t>
  </si>
  <si>
    <t>VLASTITA I NAMJENSKA SREDSTVA OSNOVNIH ŠKOLA</t>
  </si>
  <si>
    <t>OSIGURANJE UČENIKA OŠ</t>
  </si>
  <si>
    <t>PREHRANA UČENIKA</t>
  </si>
  <si>
    <t>NABAVKA ŠKOLSKE LEKTIRE</t>
  </si>
  <si>
    <t>RASHODI ZA ZAPOSLENE U OŠ</t>
  </si>
  <si>
    <t>Izvještaj o korištenju sredstava Europske unije</t>
  </si>
  <si>
    <t>Osnovna škola Kman - Kocunar nema sklopljenih ugovora o zaduživanju na domaćem i stranom tržištu novca i kapitala.</t>
  </si>
  <si>
    <t>Izvještaj o danim zajmovima i potraživanjima po danim zajmovima</t>
  </si>
  <si>
    <t>Osnovna škola Kman - Kocunar nema danih zajmova niti potraživanja za dane zajmove.</t>
  </si>
  <si>
    <t>Izvještaj o stanju potraživanja i dospjelih obveza te o stanju potencijalnih obveza po osnovi sudskih sporova</t>
  </si>
  <si>
    <t>UKUPNO PRIHODI</t>
  </si>
  <si>
    <t>potraživanja za naknade koje se refundiraju</t>
  </si>
  <si>
    <t>ostali nespomenuti prihodi</t>
  </si>
  <si>
    <t>potraživanja za prihode od pruženih usluga</t>
  </si>
  <si>
    <t>Ukupno potraživanja</t>
  </si>
  <si>
    <t>IZVRŠENO 2024</t>
  </si>
  <si>
    <t>INDEKS</t>
  </si>
  <si>
    <t>OŠ KMAN</t>
  </si>
  <si>
    <t>32111</t>
  </si>
  <si>
    <t>Dnevnice za službeni put u zemlji</t>
  </si>
  <si>
    <t>32113</t>
  </si>
  <si>
    <t>Naknade za smještaj na službenom putu u zemlji</t>
  </si>
  <si>
    <t>32115</t>
  </si>
  <si>
    <t>Naknade za prijevoz na službenom putu u zemlji</t>
  </si>
  <si>
    <t>32131</t>
  </si>
  <si>
    <t>Seminari, savjetovanja i simpoziji</t>
  </si>
  <si>
    <t>32211</t>
  </si>
  <si>
    <t>Uredski materijal</t>
  </si>
  <si>
    <t>32212</t>
  </si>
  <si>
    <t>Literatura (publikacije, časopisi, glasila, knjige i ostalo)</t>
  </si>
  <si>
    <t>32214</t>
  </si>
  <si>
    <t>Materijal i sredstva za čišćenje i održavanje</t>
  </si>
  <si>
    <t>32216</t>
  </si>
  <si>
    <t>Materijal za higijenske potrebe i njegu</t>
  </si>
  <si>
    <t>32231</t>
  </si>
  <si>
    <t>Električna energija</t>
  </si>
  <si>
    <t>32234</t>
  </si>
  <si>
    <t>Motorni benzin i dizel gorivo</t>
  </si>
  <si>
    <t>32239</t>
  </si>
  <si>
    <t>Ostali materijali za proizvodnju energije (ugljen, drva, teško ulje)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</si>
  <si>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</si>
  <si>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</si>
  <si>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</si>
  <si>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</si>
  <si>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32251</t>
  </si>
  <si>
    <t>Sitni inventar</t>
  </si>
  <si>
    <t>32271</t>
  </si>
  <si>
    <t>32311</t>
  </si>
  <si>
    <t>Usluge telefona, telefaksa</t>
  </si>
  <si>
    <t>32313</t>
  </si>
  <si>
    <t>Poštarina (pisma, tiskanice i sl.)</t>
  </si>
  <si>
    <t>32319</t>
  </si>
  <si>
    <t>Ostale usluge za komunikaciju i prijevoz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</si>
  <si>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</si>
  <si>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</si>
  <si>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</si>
  <si>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</si>
  <si>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</si>
  <si>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</si>
  <si>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</si>
  <si>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</si>
  <si>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</si>
  <si>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</si>
  <si>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</si>
  <si>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</si>
  <si>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32349</t>
  </si>
  <si>
    <t>Ostale komunalne usluge</t>
  </si>
  <si>
    <t>32361</t>
  </si>
  <si>
    <t>Obvezni i preventivni zdravstveni pregledi zaposlenika</t>
  </si>
  <si>
    <t>32379</t>
  </si>
  <si>
    <t>Ostale intelektualne usluge</t>
  </si>
  <si>
    <t>32389</t>
  </si>
  <si>
    <t>Ostale računalne usluge</t>
  </si>
  <si>
    <t>32399</t>
  </si>
  <si>
    <t>Ostale nespomenute usluge</t>
  </si>
  <si>
    <t>32941</t>
  </si>
  <si>
    <t>Tuzemne članarine</t>
  </si>
  <si>
    <t>32959</t>
  </si>
  <si>
    <t>Ostale pristojbe i naknade</t>
  </si>
  <si>
    <t>32999</t>
  </si>
  <si>
    <t>34312</t>
  </si>
  <si>
    <t>Usluge platnog prometa</t>
  </si>
  <si>
    <t>42211</t>
  </si>
  <si>
    <t>Računala i računalna oprema</t>
  </si>
  <si>
    <t>42261</t>
  </si>
  <si>
    <t>Sportska oprema</t>
  </si>
  <si>
    <t>SUFINANCIRANJE PRODUŽENOG BORAVKA</t>
  </si>
  <si>
    <t>PRIHODI OD GRADA</t>
  </si>
  <si>
    <t>31111</t>
  </si>
  <si>
    <t>Plaće za zaposlene</t>
  </si>
  <si>
    <t>31212</t>
  </si>
  <si>
    <t>Nagrade</t>
  </si>
  <si>
    <t>31213</t>
  </si>
  <si>
    <t>Darovi</t>
  </si>
  <si>
    <t>31216</t>
  </si>
  <si>
    <t>Regres za godišnji odmor</t>
  </si>
  <si>
    <t>31219</t>
  </si>
  <si>
    <t>Ostali nenavedeni rashodi za zaposlene</t>
  </si>
  <si>
    <t>PRIHODI ZA POSEBNE NAMJENE-PK</t>
  </si>
  <si>
    <t>31321</t>
  </si>
  <si>
    <t>32121</t>
  </si>
  <si>
    <t>Naknade za prijevoz na posao i s posla</t>
  </si>
  <si>
    <t>32224</t>
  </si>
  <si>
    <t>Namirnice</t>
  </si>
  <si>
    <t>32219</t>
  </si>
  <si>
    <t>Ostali materijal za potrebe redovnog poslovanja</t>
  </si>
  <si>
    <t>VLASTITI PRIHODI-PK</t>
  </si>
  <si>
    <t>32229</t>
  </si>
  <si>
    <t>Ostali materijal i sirovine</t>
  </si>
  <si>
    <t>32912</t>
  </si>
  <si>
    <t>Naknade članovima povjerenstava</t>
  </si>
  <si>
    <t>POMOĆI IZ DRŽAVNOG PRORAČUNA-PK</t>
  </si>
  <si>
    <t>POMOĆI IZ ŽUPANIJSKOG PRORAČUNA-PK</t>
  </si>
  <si>
    <t>37229</t>
  </si>
  <si>
    <t>Ostale naknade iz proračuna u naravi</t>
  </si>
  <si>
    <t>42411</t>
  </si>
  <si>
    <t>SUSTAV VIDEO NADZORA</t>
  </si>
  <si>
    <t>Licence</t>
  </si>
  <si>
    <t>42212</t>
  </si>
  <si>
    <t>Uredski namještaj</t>
  </si>
  <si>
    <t>42219</t>
  </si>
  <si>
    <t>Ostala uredska oprema</t>
  </si>
  <si>
    <t>EU PROJEKT "S POMOĆNIKOM MOGU BOLJE 7"</t>
  </si>
  <si>
    <t>31214</t>
  </si>
  <si>
    <t>Otpremnine</t>
  </si>
  <si>
    <t>31215</t>
  </si>
  <si>
    <t>Naknade za bolest, invalidnost i smrtni slučaj</t>
  </si>
  <si>
    <t>32149</t>
  </si>
  <si>
    <t>Ostale naknade troškova zaposlenima</t>
  </si>
  <si>
    <t>Osnovna škola Kman - Kocunar</t>
  </si>
  <si>
    <t>Benkovačka 10, Split</t>
  </si>
  <si>
    <t>09 Obrazovanje</t>
  </si>
  <si>
    <t>091 Predškolsko i osnovno obrazovanje</t>
  </si>
  <si>
    <t>096 Dodatne usluge u obrazovanju</t>
  </si>
  <si>
    <t>PLAN 2025</t>
  </si>
  <si>
    <t>IZVRŠENO 2025</t>
  </si>
  <si>
    <t>REALIZIRANO 2024 (1)</t>
  </si>
  <si>
    <t>PLAN 2025 (2)</t>
  </si>
  <si>
    <t>REALIZIRANO 2025 (3)</t>
  </si>
  <si>
    <t>Izvještaj o zaduživanju na domaćem i stranom tržištu novca i kapitala u 2025. godini</t>
  </si>
  <si>
    <t>Osnovna škola Kman - Kocunar u 2025. ne koristi sredstva Europske unije.</t>
  </si>
  <si>
    <t xml:space="preserve">Osnovna škola Kman - Kocunar u 2025. nema dospijelih obveza </t>
  </si>
  <si>
    <t>Ustanova na dan 31. prosinca 2025. godine nema evidentiranih postupaka koji bi rezultirali potencijalnim obavezama po osnovi sudskih sporova.</t>
  </si>
  <si>
    <t>potraživanja od nenadležnog proračuna</t>
  </si>
  <si>
    <t>Tečajevi i stručni ispiti</t>
  </si>
  <si>
    <t>Ostale usluge promidžbe i informiranja</t>
  </si>
  <si>
    <t>KAPITALNA ULAGANJA U OBJEKTE - DECENTRALIZIRANA SREDSTVA</t>
  </si>
  <si>
    <t>MANIFESTACIJE ODGOJA I ŠKOLSTVA</t>
  </si>
  <si>
    <t>HITNE INTERVENCIJE</t>
  </si>
  <si>
    <t>Izvor 5.2.</t>
  </si>
  <si>
    <t>POMOĆI TEMELJEM PRIJENOSA EU SREDSTAVA-PRIJENOSI PK</t>
  </si>
  <si>
    <t>Naknade članovima povjerenstva</t>
  </si>
  <si>
    <t>Tekuće donacije od trgovačkih društava</t>
  </si>
  <si>
    <t>POZICIJA</t>
  </si>
  <si>
    <t>BROJ KONTA</t>
  </si>
  <si>
    <t>VRSTA RASHODA / IZDATAKA</t>
  </si>
  <si>
    <t>PLANIRANO</t>
  </si>
  <si>
    <t>REALIZIRANO</t>
  </si>
  <si>
    <t/>
  </si>
  <si>
    <t>SVEUKUPNO RASHODI / IZDACI</t>
  </si>
  <si>
    <t xml:space="preserve">Korisnik </t>
  </si>
  <si>
    <t>K014</t>
  </si>
  <si>
    <t>Glavni program</t>
  </si>
  <si>
    <t>S02</t>
  </si>
  <si>
    <t>OSNOVNO ŠKOLSKO OBRAZOVANJE</t>
  </si>
  <si>
    <t>Program</t>
  </si>
  <si>
    <t>3200</t>
  </si>
  <si>
    <t>Aktivnost</t>
  </si>
  <si>
    <t>A320001</t>
  </si>
  <si>
    <t xml:space="preserve">Izvor </t>
  </si>
  <si>
    <t>1.1.2</t>
  </si>
  <si>
    <t>PRIHODI ZA DECENTRALIZIRANE FUNKCIJE - PK</t>
  </si>
  <si>
    <t>R01516-5</t>
  </si>
  <si>
    <t>R01517-5</t>
  </si>
  <si>
    <t>R01518-5</t>
  </si>
  <si>
    <t>R01519-5</t>
  </si>
  <si>
    <t>R05313-5</t>
  </si>
  <si>
    <t>32132</t>
  </si>
  <si>
    <t>R01520-5</t>
  </si>
  <si>
    <t>R01521-5</t>
  </si>
  <si>
    <t>R01522-5</t>
  </si>
  <si>
    <t>R01523-5</t>
  </si>
  <si>
    <t>R05694-5</t>
  </si>
  <si>
    <t>R01524-5</t>
  </si>
  <si>
    <t>R01526-5</t>
  </si>
  <si>
    <t>R01527-5</t>
  </si>
  <si>
    <t>R01528-5</t>
  </si>
  <si>
    <t>R01529-5</t>
  </si>
  <si>
    <t>R01530-5</t>
  </si>
  <si>
    <t>R01531-5</t>
  </si>
  <si>
    <t>R01532-5</t>
  </si>
  <si>
    <t>R01533-5</t>
  </si>
  <si>
    <t>R01534-5</t>
  </si>
  <si>
    <t>R01535-5</t>
  </si>
  <si>
    <t>R01536-5</t>
  </si>
  <si>
    <t>R01538-5</t>
  </si>
  <si>
    <t>32339</t>
  </si>
  <si>
    <t>R01539-5</t>
  </si>
  <si>
    <t>R01540-5</t>
  </si>
  <si>
    <t>R01541-5</t>
  </si>
  <si>
    <t>R01542-5</t>
  </si>
  <si>
    <t>R01543-5</t>
  </si>
  <si>
    <t>R01545-5</t>
  </si>
  <si>
    <t>32354</t>
  </si>
  <si>
    <t>R01546-5</t>
  </si>
  <si>
    <t>R01547-5</t>
  </si>
  <si>
    <t>32377</t>
  </si>
  <si>
    <t>Usluge agencija, studentskog servisa (prijepisi, prijevodi i drugo)</t>
  </si>
  <si>
    <t>R01548-5</t>
  </si>
  <si>
    <t>R01549-5</t>
  </si>
  <si>
    <t>R01550-5</t>
  </si>
  <si>
    <t>R01551-5</t>
  </si>
  <si>
    <t>R91635</t>
  </si>
  <si>
    <t>R01554-5</t>
  </si>
  <si>
    <t>R01555-5</t>
  </si>
  <si>
    <t>Kapitalni projekt</t>
  </si>
  <si>
    <t>K320001</t>
  </si>
  <si>
    <t>R01556-5</t>
  </si>
  <si>
    <t>R01557-5</t>
  </si>
  <si>
    <t>R05699-5</t>
  </si>
  <si>
    <t>K320002</t>
  </si>
  <si>
    <t>R93019</t>
  </si>
  <si>
    <t>3201</t>
  </si>
  <si>
    <t>A320101</t>
  </si>
  <si>
    <t>1.1.1.</t>
  </si>
  <si>
    <t>R05333-5</t>
  </si>
  <si>
    <t>R90858</t>
  </si>
  <si>
    <t>R05334-5</t>
  </si>
  <si>
    <t>R05335-5</t>
  </si>
  <si>
    <t>R91295</t>
  </si>
  <si>
    <t>R07108-5</t>
  </si>
  <si>
    <t>R91294</t>
  </si>
  <si>
    <t>R10275</t>
  </si>
  <si>
    <t>4.3.1.</t>
  </si>
  <si>
    <t>R05328-5</t>
  </si>
  <si>
    <t>R05331-5</t>
  </si>
  <si>
    <t>R06951-5</t>
  </si>
  <si>
    <t>R05789-5</t>
  </si>
  <si>
    <t>R91348</t>
  </si>
  <si>
    <t>A320102</t>
  </si>
  <si>
    <t>R05702-5</t>
  </si>
  <si>
    <t>R90481</t>
  </si>
  <si>
    <t>R20126</t>
  </si>
  <si>
    <t>3.1.1.</t>
  </si>
  <si>
    <t>R08678-5</t>
  </si>
  <si>
    <t>R10013</t>
  </si>
  <si>
    <t>R91611</t>
  </si>
  <si>
    <t>5.3.1.</t>
  </si>
  <si>
    <t>R01560-5</t>
  </si>
  <si>
    <t>R92825</t>
  </si>
  <si>
    <t>5.4.1.</t>
  </si>
  <si>
    <t>R01561-5</t>
  </si>
  <si>
    <t>R01562-5</t>
  </si>
  <si>
    <t>A320103</t>
  </si>
  <si>
    <t>R92280</t>
  </si>
  <si>
    <t>A320104</t>
  </si>
  <si>
    <t>R04894-5</t>
  </si>
  <si>
    <t>R05530-5</t>
  </si>
  <si>
    <t>R09440-5</t>
  </si>
  <si>
    <t>R01569-5</t>
  </si>
  <si>
    <t>A320105</t>
  </si>
  <si>
    <t>R05707-5</t>
  </si>
  <si>
    <t>A320110</t>
  </si>
  <si>
    <t>R91331</t>
  </si>
  <si>
    <t>A320111</t>
  </si>
  <si>
    <t>R05710-5</t>
  </si>
  <si>
    <t>A320113</t>
  </si>
  <si>
    <t>R05326-5</t>
  </si>
  <si>
    <t>A320114</t>
  </si>
  <si>
    <t>R92779</t>
  </si>
  <si>
    <t>R92780</t>
  </si>
  <si>
    <t>R93563</t>
  </si>
  <si>
    <t>R92818</t>
  </si>
  <si>
    <t>R92819</t>
  </si>
  <si>
    <t>R01574-5</t>
  </si>
  <si>
    <t>R01575-5</t>
  </si>
  <si>
    <t>R01576-5</t>
  </si>
  <si>
    <t>R01578-5</t>
  </si>
  <si>
    <t>R01580-5</t>
  </si>
  <si>
    <t>A320116</t>
  </si>
  <si>
    <t>R01570-5</t>
  </si>
  <si>
    <t>Tekući projekt</t>
  </si>
  <si>
    <t>T320107</t>
  </si>
  <si>
    <t>R11013</t>
  </si>
  <si>
    <t>R10513</t>
  </si>
  <si>
    <t>T320112</t>
  </si>
  <si>
    <t>R93007</t>
  </si>
  <si>
    <t>R93451</t>
  </si>
  <si>
    <t>R93008</t>
  </si>
  <si>
    <t>5.2.2</t>
  </si>
  <si>
    <t>R91297</t>
  </si>
  <si>
    <t>R93485</t>
  </si>
  <si>
    <t>R91868</t>
  </si>
  <si>
    <t>R91300</t>
  </si>
  <si>
    <t>R91299</t>
  </si>
  <si>
    <t>R91301</t>
  </si>
  <si>
    <t>R93340</t>
  </si>
  <si>
    <t>R91298</t>
  </si>
  <si>
    <t>R91869</t>
  </si>
  <si>
    <t>3202</t>
  </si>
  <si>
    <t>KAPITALNA ULAGANJA NA OBJEKTIMA OŠ</t>
  </si>
  <si>
    <t>K320250</t>
  </si>
  <si>
    <t>R01586-5</t>
  </si>
  <si>
    <t>R01587-5</t>
  </si>
  <si>
    <t>3203</t>
  </si>
  <si>
    <t>A320301</t>
  </si>
  <si>
    <t>R01588-5</t>
  </si>
  <si>
    <t>R01589-5</t>
  </si>
  <si>
    <t>R01590-5</t>
  </si>
  <si>
    <t>R90020</t>
  </si>
  <si>
    <t>R01591-5</t>
  </si>
  <si>
    <t>R01592-5</t>
  </si>
  <si>
    <t>R01593-5</t>
  </si>
  <si>
    <t>R10650</t>
  </si>
  <si>
    <t>R01594-5</t>
  </si>
  <si>
    <t>R91598</t>
  </si>
  <si>
    <t>R93461</t>
  </si>
  <si>
    <t>32372</t>
  </si>
  <si>
    <t>Ugovori o djelu</t>
  </si>
  <si>
    <t>RASHODI PO PROGRAMSKOJ KLASIFIKACIJI 2025</t>
  </si>
  <si>
    <t>potraživanja od nadležnog proračuna</t>
  </si>
  <si>
    <t>Osnovna škola Kman - Kocunar u 2025. ima 26.269,36 eur potraživanja za račune iz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</si>
</sst>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#,##0.00;\-#,##0.00"/>
    <numFmt numFmtId="165" formatCode="[$-1041A]d\.m\.yyyy\."/>
    <numFmt numFmtId="166" formatCode="#,##0.00_ ;\-#,##0.00\ "/>
    <numFmt numFmtId="167" formatCode="[$-1041A]h:mm"/>
  </numFmts>
  <fonts count="26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.9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0" tint="-4.9989318521683403E-2"/>
      <name val="Arail"/>
      <charset val="238"/>
    </font>
    <font>
      <sz val="10"/>
      <name val="Arail"/>
      <charset val="238"/>
    </font>
    <font>
      <b/>
      <sz val="10"/>
      <name val="Arail"/>
      <charset val="238"/>
    </font>
    <font>
      <sz val="10"/>
      <color theme="0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indexed="9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3366FF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0"/>
      </patternFill>
    </fill>
    <fill>
      <patternFill patternType="solid">
        <fgColor rgb="FF33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12" borderId="0" applyNumberFormat="0" applyBorder="0" applyAlignment="0" applyProtection="0"/>
  </cellStyleXfs>
  <cellXfs count="138">
    <xf numFmtId="0" fontId="0" fillId="0" borderId="0" xfId="0"/>
    <xf numFmtId="0" fontId="4" fillId="0" borderId="0" xfId="0" applyFont="1"/>
    <xf numFmtId="164" fontId="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1" fillId="0" borderId="0" xfId="0" applyFont="1" applyAlignment="1" applyProtection="1">
      <alignment horizontal="right" vertical="top" wrapText="1" readingOrder="1"/>
      <protection locked="0"/>
    </xf>
    <xf numFmtId="165" fontId="3" fillId="0" borderId="0" xfId="0" applyNumberFormat="1" applyFont="1" applyAlignment="1" applyProtection="1">
      <alignment horizontal="left" vertical="top" wrapText="1" readingOrder="1"/>
      <protection locked="0"/>
    </xf>
    <xf numFmtId="164" fontId="9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9" fillId="7" borderId="0" xfId="0" applyFont="1" applyFill="1" applyAlignment="1" applyProtection="1">
      <alignment horizontal="left" vertical="center" wrapText="1" readingOrder="1"/>
      <protection locked="0"/>
    </xf>
    <xf numFmtId="166" fontId="0" fillId="0" borderId="0" xfId="0" applyNumberFormat="1"/>
    <xf numFmtId="0" fontId="11" fillId="0" borderId="0" xfId="0" applyFont="1"/>
    <xf numFmtId="167" fontId="1" fillId="0" borderId="0" xfId="0" applyNumberFormat="1" applyFont="1" applyAlignment="1" applyProtection="1">
      <alignment horizontal="left" vertical="top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3" borderId="0" xfId="0" applyFont="1" applyFill="1" applyAlignment="1" applyProtection="1">
      <alignment vertical="center" wrapText="1" readingOrder="1"/>
      <protection locked="0"/>
    </xf>
    <xf numFmtId="164" fontId="12" fillId="3" borderId="0" xfId="0" applyNumberFormat="1" applyFont="1" applyFill="1" applyAlignment="1" applyProtection="1">
      <alignment horizontal="right" vertical="center" wrapText="1" readingOrder="1"/>
      <protection locked="0"/>
    </xf>
    <xf numFmtId="0" fontId="15" fillId="7" borderId="0" xfId="0" applyFont="1" applyFill="1" applyAlignment="1" applyProtection="1">
      <alignment vertical="center" wrapText="1" readingOrder="1"/>
      <protection locked="0"/>
    </xf>
    <xf numFmtId="164" fontId="15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16" fillId="7" borderId="0" xfId="0" applyFont="1" applyFill="1" applyAlignment="1" applyProtection="1">
      <alignment vertical="center" wrapText="1" readingOrder="1"/>
      <protection locked="0"/>
    </xf>
    <xf numFmtId="164" fontId="16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17" fillId="10" borderId="1" xfId="0" applyFont="1" applyFill="1" applyBorder="1" applyAlignment="1" applyProtection="1">
      <alignment horizontal="right"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4" fontId="0" fillId="0" borderId="0" xfId="0" applyNumberFormat="1"/>
    <xf numFmtId="0" fontId="0" fillId="0" borderId="0" xfId="0"/>
    <xf numFmtId="0" fontId="15" fillId="7" borderId="0" xfId="0" applyFont="1" applyFill="1" applyAlignment="1" applyProtection="1">
      <alignment vertical="center" wrapText="1" readingOrder="1"/>
      <protection locked="0"/>
    </xf>
    <xf numFmtId="164" fontId="16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0" fillId="0" borderId="0" xfId="0"/>
    <xf numFmtId="0" fontId="15" fillId="7" borderId="0" xfId="0" applyFont="1" applyFill="1" applyAlignment="1" applyProtection="1">
      <alignment horizontal="left"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4" fontId="11" fillId="0" borderId="0" xfId="0" applyNumberFormat="1" applyFont="1"/>
    <xf numFmtId="4" fontId="21" fillId="13" borderId="0" xfId="0" applyNumberFormat="1" applyFont="1" applyFill="1"/>
    <xf numFmtId="4" fontId="21" fillId="14" borderId="0" xfId="0" applyNumberFormat="1" applyFont="1" applyFill="1"/>
    <xf numFmtId="4" fontId="21" fillId="15" borderId="0" xfId="0" applyNumberFormat="1" applyFont="1" applyFill="1"/>
    <xf numFmtId="0" fontId="22" fillId="0" borderId="0" xfId="0" applyFont="1"/>
    <xf numFmtId="164" fontId="12" fillId="3" borderId="0" xfId="0" applyNumberFormat="1" applyFont="1" applyFill="1" applyAlignment="1" applyProtection="1">
      <alignment horizontal="right" vertical="center" wrapText="1" readingOrder="1"/>
      <protection locked="0"/>
    </xf>
    <xf numFmtId="0" fontId="0" fillId="0" borderId="0" xfId="0"/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0" fontId="0" fillId="0" borderId="0" xfId="0" applyAlignment="1">
      <alignment horizontal="left"/>
    </xf>
    <xf numFmtId="0" fontId="0" fillId="0" borderId="0" xfId="0"/>
    <xf numFmtId="0" fontId="15" fillId="7" borderId="0" xfId="0" applyFont="1" applyFill="1" applyAlignment="1" applyProtection="1">
      <alignment vertical="center" wrapText="1" readingOrder="1"/>
      <protection locked="0"/>
    </xf>
    <xf numFmtId="0" fontId="16" fillId="7" borderId="0" xfId="0" applyFont="1" applyFill="1" applyAlignment="1" applyProtection="1">
      <alignment vertical="center" wrapText="1" readingOrder="1"/>
      <protection locked="0"/>
    </xf>
    <xf numFmtId="0" fontId="7" fillId="0" borderId="0" xfId="0" applyFont="1"/>
    <xf numFmtId="4" fontId="25" fillId="16" borderId="0" xfId="0" applyNumberFormat="1" applyFont="1" applyFill="1"/>
    <xf numFmtId="4" fontId="21" fillId="17" borderId="0" xfId="0" applyNumberFormat="1" applyFont="1" applyFill="1"/>
    <xf numFmtId="0" fontId="7" fillId="0" borderId="0" xfId="0" applyFont="1" applyAlignment="1">
      <alignment horizontal="center"/>
    </xf>
    <xf numFmtId="0" fontId="3" fillId="4" borderId="5" xfId="0" applyFont="1" applyFill="1" applyBorder="1" applyAlignment="1" applyProtection="1">
      <alignment vertical="center" wrapText="1" readingOrder="1"/>
      <protection locked="0"/>
    </xf>
    <xf numFmtId="164" fontId="3" fillId="4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4" borderId="5" xfId="0" applyFont="1" applyFill="1" applyBorder="1" applyAlignment="1" applyProtection="1">
      <alignment horizontal="left" vertical="center" wrapText="1" readingOrder="1"/>
      <protection locked="0"/>
    </xf>
    <xf numFmtId="164" fontId="13" fillId="4" borderId="5" xfId="0" applyNumberFormat="1" applyFont="1" applyFill="1" applyBorder="1" applyAlignment="1" applyProtection="1">
      <alignment horizontal="right" vertical="center" wrapText="1" readingOrder="1"/>
      <protection locked="0"/>
    </xf>
    <xf numFmtId="164" fontId="4" fillId="7" borderId="5" xfId="0" applyNumberFormat="1" applyFont="1" applyFill="1" applyBorder="1" applyAlignment="1" applyProtection="1">
      <alignment vertical="top" wrapText="1" readingOrder="1"/>
      <protection locked="0"/>
    </xf>
    <xf numFmtId="0" fontId="14" fillId="9" borderId="4" xfId="0" applyFont="1" applyFill="1" applyBorder="1" applyAlignment="1" applyProtection="1">
      <alignment horizontal="center" vertical="center" wrapText="1" readingOrder="1"/>
      <protection locked="0"/>
    </xf>
    <xf numFmtId="0" fontId="15" fillId="7" borderId="5" xfId="0" applyFont="1" applyFill="1" applyBorder="1" applyAlignment="1" applyProtection="1">
      <alignment vertical="center" wrapText="1" readingOrder="1"/>
      <protection locked="0"/>
    </xf>
    <xf numFmtId="4" fontId="0" fillId="0" borderId="5" xfId="0" applyNumberFormat="1" applyBorder="1" applyAlignment="1">
      <alignment vertical="center"/>
    </xf>
    <xf numFmtId="164" fontId="15" fillId="7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7" borderId="5" xfId="0" applyFont="1" applyFill="1" applyBorder="1" applyAlignment="1" applyProtection="1">
      <alignment vertical="center" wrapText="1" readingOrder="1"/>
      <protection locked="0"/>
    </xf>
    <xf numFmtId="4" fontId="11" fillId="0" borderId="5" xfId="0" applyNumberFormat="1" applyFont="1" applyBorder="1"/>
    <xf numFmtId="164" fontId="16" fillId="7" borderId="5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5" xfId="0" applyNumberFormat="1" applyBorder="1"/>
    <xf numFmtId="0" fontId="15" fillId="7" borderId="5" xfId="0" applyFont="1" applyFill="1" applyBorder="1" applyAlignment="1" applyProtection="1">
      <alignment horizontal="left" vertical="center" wrapText="1" readingOrder="1"/>
      <protection locked="0"/>
    </xf>
    <xf numFmtId="4" fontId="11" fillId="0" borderId="5" xfId="0" applyNumberFormat="1" applyFont="1" applyBorder="1" applyAlignment="1">
      <alignment vertical="center"/>
    </xf>
    <xf numFmtId="164" fontId="8" fillId="8" borderId="5" xfId="1" applyNumberFormat="1" applyFont="1" applyFill="1" applyBorder="1" applyAlignment="1" applyProtection="1">
      <alignment horizontal="right" vertical="center" wrapText="1" readingOrder="1"/>
      <protection locked="0"/>
    </xf>
    <xf numFmtId="0" fontId="3" fillId="4" borderId="5" xfId="0" applyFont="1" applyFill="1" applyBorder="1" applyAlignment="1" applyProtection="1">
      <alignment horizontal="left" vertical="center" wrapText="1" readingOrder="1"/>
      <protection locked="0"/>
    </xf>
    <xf numFmtId="0" fontId="12" fillId="2" borderId="3" xfId="0" applyFont="1" applyFill="1" applyBorder="1" applyAlignment="1" applyProtection="1">
      <alignment horizontal="center" vertical="center" wrapText="1" readingOrder="1"/>
      <protection locked="0"/>
    </xf>
    <xf numFmtId="0" fontId="12" fillId="3" borderId="5" xfId="0" applyFont="1" applyFill="1" applyBorder="1" applyAlignment="1" applyProtection="1">
      <alignment vertical="center" wrapText="1" readingOrder="1"/>
      <protection locked="0"/>
    </xf>
    <xf numFmtId="164" fontId="12" fillId="3" borderId="5" xfId="0" applyNumberFormat="1" applyFont="1" applyFill="1" applyBorder="1" applyAlignment="1" applyProtection="1">
      <alignment horizontal="right" vertical="center" wrapText="1" readingOrder="1"/>
      <protection locked="0"/>
    </xf>
    <xf numFmtId="4" fontId="22" fillId="0" borderId="5" xfId="0" applyNumberFormat="1" applyFont="1" applyBorder="1" applyAlignment="1">
      <alignment vertical="center"/>
    </xf>
    <xf numFmtId="4" fontId="23" fillId="0" borderId="5" xfId="0" applyNumberFormat="1" applyFont="1" applyBorder="1"/>
    <xf numFmtId="4" fontId="22" fillId="0" borderId="5" xfId="0" applyNumberFormat="1" applyFont="1" applyBorder="1"/>
    <xf numFmtId="4" fontId="23" fillId="0" borderId="5" xfId="0" applyNumberFormat="1" applyFont="1" applyBorder="1" applyAlignment="1">
      <alignment vertical="center"/>
    </xf>
    <xf numFmtId="164" fontId="15" fillId="7" borderId="5" xfId="0" applyNumberFormat="1" applyFont="1" applyFill="1" applyBorder="1" applyAlignment="1" applyProtection="1">
      <alignment horizontal="right" wrapText="1" readingOrder="1"/>
      <protection locked="0"/>
    </xf>
    <xf numFmtId="4" fontId="0" fillId="0" borderId="5" xfId="0" applyNumberFormat="1" applyBorder="1" applyAlignment="1"/>
    <xf numFmtId="4" fontId="22" fillId="0" borderId="5" xfId="0" applyNumberFormat="1" applyFont="1" applyBorder="1" applyAlignment="1"/>
    <xf numFmtId="0" fontId="3" fillId="6" borderId="5" xfId="0" applyFont="1" applyFill="1" applyBorder="1" applyAlignment="1" applyProtection="1">
      <alignment vertical="center" wrapText="1" readingOrder="1"/>
      <protection locked="0"/>
    </xf>
    <xf numFmtId="164" fontId="3" fillId="6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6" borderId="5" xfId="0" applyFont="1" applyFill="1" applyBorder="1" applyAlignment="1" applyProtection="1">
      <alignment vertical="center" wrapText="1" readingOrder="1"/>
      <protection locked="0"/>
    </xf>
    <xf numFmtId="164" fontId="13" fillId="6" borderId="5" xfId="0" applyNumberFormat="1" applyFont="1" applyFill="1" applyBorder="1" applyAlignment="1" applyProtection="1">
      <alignment horizontal="right" vertical="center" wrapText="1" readingOrder="1"/>
      <protection locked="0"/>
    </xf>
    <xf numFmtId="166" fontId="13" fillId="4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4" borderId="5" xfId="0" applyFont="1" applyFill="1" applyBorder="1" applyAlignment="1" applyProtection="1">
      <alignment vertical="center" wrapText="1" readingOrder="1"/>
      <protection locked="0"/>
    </xf>
    <xf numFmtId="164" fontId="3" fillId="4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4" borderId="0" xfId="0" applyFont="1" applyFill="1" applyAlignment="1" applyProtection="1">
      <alignment horizontal="left" vertical="center" wrapText="1" readingOrder="1"/>
      <protection locked="0"/>
    </xf>
    <xf numFmtId="164" fontId="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12" fillId="3" borderId="0" xfId="0" applyFont="1" applyFill="1" applyAlignment="1" applyProtection="1">
      <alignment vertical="center" wrapText="1" readingOrder="1"/>
      <protection locked="0"/>
    </xf>
    <xf numFmtId="164" fontId="12" fillId="3" borderId="0" xfId="0" applyNumberFormat="1" applyFont="1" applyFill="1" applyAlignment="1" applyProtection="1">
      <alignment horizontal="right" vertical="center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4" borderId="0" xfId="0" applyFont="1" applyFill="1" applyAlignment="1" applyProtection="1">
      <alignment horizontal="center" vertical="center" wrapText="1" readingOrder="1"/>
      <protection locked="0"/>
    </xf>
    <xf numFmtId="0" fontId="6" fillId="4" borderId="0" xfId="0" applyFont="1" applyFill="1" applyAlignment="1" applyProtection="1">
      <alignment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2" borderId="3" xfId="0" applyFont="1" applyFill="1" applyBorder="1" applyAlignment="1" applyProtection="1">
      <alignment horizontal="center" vertical="center" wrapText="1" readingOrder="1"/>
      <protection locked="0"/>
    </xf>
    <xf numFmtId="0" fontId="12" fillId="3" borderId="5" xfId="0" applyFont="1" applyFill="1" applyBorder="1" applyAlignment="1" applyProtection="1">
      <alignment vertical="center" wrapText="1" readingOrder="1"/>
      <protection locked="0"/>
    </xf>
    <xf numFmtId="164" fontId="12" fillId="3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3" borderId="3" xfId="0" applyFont="1" applyFill="1" applyBorder="1" applyAlignment="1" applyProtection="1">
      <alignment vertical="center" wrapText="1" readingOrder="1"/>
      <protection locked="0"/>
    </xf>
    <xf numFmtId="164" fontId="12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/>
    <xf numFmtId="0" fontId="3" fillId="4" borderId="5" xfId="0" applyFont="1" applyFill="1" applyBorder="1" applyAlignment="1" applyProtection="1">
      <alignment horizontal="left" vertical="center" wrapText="1" readingOrder="1"/>
      <protection locked="0"/>
    </xf>
    <xf numFmtId="164" fontId="3" fillId="4" borderId="6" xfId="0" applyNumberFormat="1" applyFont="1" applyFill="1" applyBorder="1" applyAlignment="1" applyProtection="1">
      <alignment horizontal="right" vertical="center" wrapText="1" readingOrder="1"/>
      <protection locked="0"/>
    </xf>
    <xf numFmtId="164" fontId="3" fillId="4" borderId="7" xfId="0" applyNumberFormat="1" applyFont="1" applyFill="1" applyBorder="1" applyAlignment="1" applyProtection="1">
      <alignment horizontal="right" vertical="center" wrapText="1" readingOrder="1"/>
      <protection locked="0"/>
    </xf>
    <xf numFmtId="164" fontId="3" fillId="4" borderId="8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6" borderId="5" xfId="0" applyFont="1" applyFill="1" applyBorder="1" applyAlignment="1" applyProtection="1">
      <alignment vertical="center" wrapText="1" readingOrder="1"/>
      <protection locked="0"/>
    </xf>
    <xf numFmtId="164" fontId="13" fillId="6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6" borderId="5" xfId="0" applyFont="1" applyFill="1" applyBorder="1" applyAlignment="1" applyProtection="1">
      <alignment vertical="center" wrapText="1" readingOrder="1"/>
      <protection locked="0"/>
    </xf>
    <xf numFmtId="164" fontId="3" fillId="6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164" fontId="16" fillId="7" borderId="0" xfId="0" applyNumberFormat="1" applyFont="1" applyFill="1" applyAlignment="1" applyProtection="1">
      <alignment horizontal="right" vertical="center" wrapText="1" readingOrder="1"/>
      <protection locked="0"/>
    </xf>
    <xf numFmtId="164" fontId="16" fillId="7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5" fillId="7" borderId="5" xfId="0" applyFont="1" applyFill="1" applyBorder="1" applyAlignment="1" applyProtection="1">
      <alignment vertical="center" wrapText="1" readingOrder="1"/>
      <protection locked="0"/>
    </xf>
    <xf numFmtId="0" fontId="15" fillId="7" borderId="0" xfId="0" applyFont="1" applyFill="1" applyAlignment="1" applyProtection="1">
      <alignment vertical="center" wrapText="1" readingOrder="1"/>
      <protection locked="0"/>
    </xf>
    <xf numFmtId="0" fontId="16" fillId="7" borderId="0" xfId="0" applyFont="1" applyFill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16" fillId="7" borderId="5" xfId="0" applyFont="1" applyFill="1" applyBorder="1" applyAlignment="1" applyProtection="1">
      <alignment vertical="center" wrapText="1" readingOrder="1"/>
      <protection locked="0"/>
    </xf>
    <xf numFmtId="0" fontId="14" fillId="9" borderId="1" xfId="0" applyFont="1" applyFill="1" applyBorder="1" applyAlignment="1" applyProtection="1">
      <alignment horizontal="center" vertical="center" wrapText="1" readingOrder="1"/>
      <protection locked="0"/>
    </xf>
    <xf numFmtId="0" fontId="14" fillId="9" borderId="4" xfId="0" applyFont="1" applyFill="1" applyBorder="1" applyAlignment="1" applyProtection="1">
      <alignment horizontal="center" vertical="center" wrapText="1" readingOrder="1"/>
      <protection locked="0"/>
    </xf>
    <xf numFmtId="164" fontId="15" fillId="7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9" fillId="7" borderId="0" xfId="0" applyFont="1" applyFill="1" applyAlignment="1" applyProtection="1">
      <alignment vertical="center" wrapText="1" readingOrder="1"/>
      <protection locked="0"/>
    </xf>
    <xf numFmtId="0" fontId="8" fillId="8" borderId="0" xfId="0" applyFont="1" applyFill="1"/>
    <xf numFmtId="164" fontId="10" fillId="7" borderId="0" xfId="0" applyNumberFormat="1" applyFont="1" applyFill="1" applyAlignment="1" applyProtection="1">
      <alignment horizontal="right" vertical="center" wrapText="1" readingOrder="1"/>
      <protection locked="0"/>
    </xf>
    <xf numFmtId="0" fontId="7" fillId="8" borderId="0" xfId="0" applyFont="1" applyFill="1"/>
    <xf numFmtId="0" fontId="4" fillId="4" borderId="5" xfId="0" applyFont="1" applyFill="1" applyBorder="1"/>
    <xf numFmtId="0" fontId="4" fillId="0" borderId="2" xfId="0" applyFont="1" applyBorder="1" applyAlignment="1" applyProtection="1">
      <alignment vertical="top" wrapText="1"/>
      <protection locked="0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13" fillId="4" borderId="5" xfId="0" applyFont="1" applyFill="1" applyBorder="1" applyAlignment="1" applyProtection="1">
      <alignment vertical="center" wrapText="1" readingOrder="1"/>
      <protection locked="0"/>
    </xf>
    <xf numFmtId="0" fontId="7" fillId="4" borderId="5" xfId="0" applyFont="1" applyFill="1" applyBorder="1"/>
    <xf numFmtId="164" fontId="13" fillId="4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7" borderId="5" xfId="0" applyFont="1" applyFill="1" applyBorder="1" applyAlignment="1" applyProtection="1">
      <alignment vertical="top" wrapText="1" readingOrder="1"/>
      <protection locked="0"/>
    </xf>
    <xf numFmtId="0" fontId="19" fillId="8" borderId="5" xfId="0" applyFont="1" applyFill="1" applyBorder="1"/>
    <xf numFmtId="164" fontId="4" fillId="7" borderId="5" xfId="0" applyNumberFormat="1" applyFont="1" applyFill="1" applyBorder="1" applyAlignment="1" applyProtection="1">
      <alignment vertical="top" wrapText="1" readingOrder="1"/>
      <protection locked="0"/>
    </xf>
    <xf numFmtId="165" fontId="1" fillId="0" borderId="0" xfId="0" applyNumberFormat="1" applyFont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horizontal="right" vertical="top" wrapText="1" readingOrder="1"/>
      <protection locked="0"/>
    </xf>
    <xf numFmtId="167" fontId="1" fillId="0" borderId="0" xfId="0" applyNumberFormat="1" applyFont="1" applyAlignment="1" applyProtection="1">
      <alignment horizontal="left" vertical="top" wrapText="1" readingOrder="1"/>
      <protection locked="0"/>
    </xf>
    <xf numFmtId="0" fontId="17" fillId="10" borderId="1" xfId="0" applyFont="1" applyFill="1" applyBorder="1" applyAlignment="1" applyProtection="1">
      <alignment horizontal="center" vertical="center" wrapText="1" readingOrder="1"/>
      <protection locked="0"/>
    </xf>
    <xf numFmtId="0" fontId="17" fillId="10" borderId="1" xfId="0" applyFont="1" applyFill="1" applyBorder="1" applyAlignment="1" applyProtection="1">
      <alignment horizontal="right" vertical="top" wrapText="1" readingOrder="1"/>
      <protection locked="0"/>
    </xf>
    <xf numFmtId="0" fontId="18" fillId="10" borderId="1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Alignment="1" applyProtection="1">
      <alignment vertical="top" wrapText="1" readingOrder="1"/>
      <protection locked="0"/>
    </xf>
    <xf numFmtId="0" fontId="19" fillId="11" borderId="0" xfId="0" applyFont="1" applyFill="1"/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colors>
    <mruColors>
      <color rgb="FF3366FF"/>
      <color rgb="FF0066FF"/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opLeftCell="A4" zoomScaleNormal="100" workbookViewId="0">
      <selection activeCell="P14" sqref="P14"/>
    </sheetView>
  </sheetViews>
  <sheetFormatPr defaultRowHeight="15"/>
  <cols>
    <col min="6" max="6" width="12.85546875" customWidth="1"/>
    <col min="7" max="7" width="12.5703125" customWidth="1"/>
    <col min="8" max="8" width="13.5703125" customWidth="1"/>
    <col min="9" max="9" width="2.28515625" customWidth="1"/>
    <col min="10" max="10" width="2.42578125" customWidth="1"/>
    <col min="12" max="13" width="2.7109375" customWidth="1"/>
  </cols>
  <sheetData>
    <row r="1" spans="1:14">
      <c r="A1" s="90" t="s">
        <v>0</v>
      </c>
      <c r="B1" s="91"/>
      <c r="C1" s="91"/>
      <c r="D1" s="91"/>
      <c r="E1" s="9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90" t="s">
        <v>1</v>
      </c>
      <c r="B2" s="91"/>
      <c r="C2" s="91"/>
      <c r="D2" s="91"/>
      <c r="E2" s="1"/>
      <c r="F2" s="1"/>
      <c r="G2" s="1"/>
      <c r="H2" s="1"/>
      <c r="I2" s="1"/>
      <c r="J2" s="91"/>
      <c r="K2" s="91"/>
      <c r="L2" s="91"/>
      <c r="M2" s="1"/>
      <c r="N2" s="1"/>
    </row>
    <row r="3" spans="1:14">
      <c r="A3" s="90" t="s">
        <v>2</v>
      </c>
      <c r="B3" s="91"/>
      <c r="C3" s="9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1"/>
      <c r="B5" s="1"/>
      <c r="C5" s="81" t="s">
        <v>3</v>
      </c>
      <c r="D5" s="81"/>
      <c r="E5" s="81"/>
      <c r="F5" s="81"/>
      <c r="G5" s="81"/>
      <c r="H5" s="81"/>
      <c r="I5" s="81"/>
      <c r="J5" s="81"/>
      <c r="K5" s="1"/>
      <c r="L5" s="1"/>
      <c r="M5" s="1"/>
      <c r="N5" s="1"/>
    </row>
    <row r="6" spans="1:14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4.95" customHeight="1" thickTop="1" thickBot="1">
      <c r="A7" s="84" t="s">
        <v>4</v>
      </c>
      <c r="B7" s="84"/>
      <c r="C7" s="84"/>
      <c r="D7" s="84"/>
      <c r="E7" s="84"/>
      <c r="F7" s="10" t="s">
        <v>221</v>
      </c>
      <c r="G7" s="10" t="s">
        <v>340</v>
      </c>
      <c r="H7" s="10" t="s">
        <v>341</v>
      </c>
      <c r="I7" s="84" t="s">
        <v>5</v>
      </c>
      <c r="J7" s="84"/>
      <c r="K7" s="84"/>
      <c r="L7" s="84" t="s">
        <v>6</v>
      </c>
      <c r="M7" s="84"/>
      <c r="N7" s="84"/>
    </row>
    <row r="8" spans="1:14" ht="15" customHeight="1" thickTop="1" thickBot="1">
      <c r="A8" s="10" t="s">
        <v>7</v>
      </c>
      <c r="B8" s="84" t="s">
        <v>8</v>
      </c>
      <c r="C8" s="84"/>
      <c r="D8" s="84"/>
      <c r="E8" s="84"/>
      <c r="F8" s="10" t="s">
        <v>9</v>
      </c>
      <c r="G8" s="10" t="s">
        <v>10</v>
      </c>
      <c r="H8" s="10" t="s">
        <v>11</v>
      </c>
      <c r="I8" s="84" t="s">
        <v>12</v>
      </c>
      <c r="J8" s="84"/>
      <c r="K8" s="84"/>
      <c r="L8" s="84" t="s">
        <v>13</v>
      </c>
      <c r="M8" s="84"/>
      <c r="N8" s="84"/>
    </row>
    <row r="9" spans="1:14" ht="20.100000000000001" customHeight="1" thickTop="1">
      <c r="A9" s="11"/>
      <c r="B9" s="88" t="s">
        <v>14</v>
      </c>
      <c r="C9" s="88"/>
      <c r="D9" s="88"/>
      <c r="E9" s="88"/>
      <c r="F9" s="32">
        <f>F10+F11</f>
        <v>2133488.69</v>
      </c>
      <c r="G9" s="12">
        <f>G10+G11</f>
        <v>2360645</v>
      </c>
      <c r="H9" s="12">
        <v>2274752.73</v>
      </c>
      <c r="I9" s="89">
        <f>H9/F9*100</f>
        <v>106.62126969138046</v>
      </c>
      <c r="J9" s="89"/>
      <c r="K9" s="89"/>
      <c r="L9" s="89">
        <f>H9/G9*100</f>
        <v>96.361491456784051</v>
      </c>
      <c r="M9" s="89"/>
      <c r="N9" s="89"/>
    </row>
    <row r="10" spans="1:14" ht="20.100000000000001" customHeight="1">
      <c r="A10" s="43" t="s">
        <v>15</v>
      </c>
      <c r="B10" s="75" t="s">
        <v>16</v>
      </c>
      <c r="C10" s="75"/>
      <c r="D10" s="75"/>
      <c r="E10" s="75"/>
      <c r="F10" s="44">
        <v>2133488.69</v>
      </c>
      <c r="G10" s="44">
        <v>2360645</v>
      </c>
      <c r="H10" s="44">
        <v>2274752.73</v>
      </c>
      <c r="I10" s="76">
        <f t="shared" ref="I10:I14" si="0">H10/F10*100</f>
        <v>106.62126969138046</v>
      </c>
      <c r="J10" s="76"/>
      <c r="K10" s="76"/>
      <c r="L10" s="76">
        <f t="shared" ref="L10:L14" si="1">H10/G10*100</f>
        <v>96.361491456784051</v>
      </c>
      <c r="M10" s="76"/>
      <c r="N10" s="76"/>
    </row>
    <row r="11" spans="1:14" ht="20.100000000000001" customHeight="1">
      <c r="A11" s="59">
        <v>7</v>
      </c>
      <c r="B11" s="75" t="s">
        <v>17</v>
      </c>
      <c r="C11" s="75"/>
      <c r="D11" s="75"/>
      <c r="E11" s="75"/>
      <c r="F11" s="44">
        <v>0</v>
      </c>
      <c r="G11" s="44">
        <v>0</v>
      </c>
      <c r="H11" s="44">
        <v>0</v>
      </c>
      <c r="I11" s="76" t="e">
        <f t="shared" si="0"/>
        <v>#DIV/0!</v>
      </c>
      <c r="J11" s="76"/>
      <c r="K11" s="76"/>
      <c r="L11" s="76" t="e">
        <f t="shared" si="1"/>
        <v>#DIV/0!</v>
      </c>
      <c r="M11" s="76"/>
      <c r="N11" s="76"/>
    </row>
    <row r="12" spans="1:14" ht="20.100000000000001" customHeight="1">
      <c r="A12" s="61"/>
      <c r="B12" s="86" t="s">
        <v>18</v>
      </c>
      <c r="C12" s="86"/>
      <c r="D12" s="86"/>
      <c r="E12" s="86"/>
      <c r="F12" s="62">
        <f>F13+F14</f>
        <v>2105330.1800000002</v>
      </c>
      <c r="G12" s="62">
        <f>G13+G14</f>
        <v>2360645</v>
      </c>
      <c r="H12" s="62">
        <f>H13+H14</f>
        <v>2394412.87</v>
      </c>
      <c r="I12" s="87">
        <f t="shared" si="0"/>
        <v>113.73099064204742</v>
      </c>
      <c r="J12" s="87"/>
      <c r="K12" s="87"/>
      <c r="L12" s="87">
        <f t="shared" si="1"/>
        <v>101.43045099962087</v>
      </c>
      <c r="M12" s="87"/>
      <c r="N12" s="87"/>
    </row>
    <row r="13" spans="1:14" ht="20.100000000000001" customHeight="1">
      <c r="A13" s="43" t="s">
        <v>19</v>
      </c>
      <c r="B13" s="75" t="s">
        <v>20</v>
      </c>
      <c r="C13" s="75"/>
      <c r="D13" s="75"/>
      <c r="E13" s="75"/>
      <c r="F13" s="44">
        <v>2060974.2</v>
      </c>
      <c r="G13" s="44">
        <v>2323095</v>
      </c>
      <c r="H13" s="44">
        <v>2369382.83</v>
      </c>
      <c r="I13" s="76">
        <f t="shared" si="0"/>
        <v>114.96421595185421</v>
      </c>
      <c r="J13" s="76"/>
      <c r="K13" s="76"/>
      <c r="L13" s="76">
        <f t="shared" si="1"/>
        <v>101.99250697883642</v>
      </c>
      <c r="M13" s="76"/>
      <c r="N13" s="76"/>
    </row>
    <row r="14" spans="1:14" ht="20.100000000000001" customHeight="1">
      <c r="A14" s="43" t="s">
        <v>21</v>
      </c>
      <c r="B14" s="75" t="s">
        <v>22</v>
      </c>
      <c r="C14" s="75"/>
      <c r="D14" s="75"/>
      <c r="E14" s="75"/>
      <c r="F14" s="44">
        <v>44355.98</v>
      </c>
      <c r="G14" s="44">
        <v>37550</v>
      </c>
      <c r="H14" s="44">
        <v>25030.04</v>
      </c>
      <c r="I14" s="76">
        <f t="shared" si="0"/>
        <v>56.429910916183111</v>
      </c>
      <c r="J14" s="76"/>
      <c r="K14" s="76"/>
      <c r="L14" s="76">
        <f t="shared" si="1"/>
        <v>66.65789613848203</v>
      </c>
      <c r="M14" s="76"/>
      <c r="N14" s="76"/>
    </row>
    <row r="15" spans="1:14" ht="20.100000000000001" customHeight="1">
      <c r="A15" s="61"/>
      <c r="B15" s="86" t="s">
        <v>23</v>
      </c>
      <c r="C15" s="86"/>
      <c r="D15" s="86"/>
      <c r="E15" s="86"/>
      <c r="F15" s="62">
        <f>F9-F12</f>
        <v>28158.509999999776</v>
      </c>
      <c r="G15" s="62">
        <f>G9-G12</f>
        <v>0</v>
      </c>
      <c r="H15" s="62">
        <f>H9-H12</f>
        <v>-119660.14000000013</v>
      </c>
      <c r="I15" s="87">
        <f>H15/F15*100</f>
        <v>-424.95195946092707</v>
      </c>
      <c r="J15" s="87"/>
      <c r="K15" s="87"/>
      <c r="L15" s="87" t="e">
        <f>H15/G15*100</f>
        <v>#DIV/0!</v>
      </c>
      <c r="M15" s="87"/>
      <c r="N15" s="87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5.75">
      <c r="A17" s="1"/>
      <c r="B17" s="1"/>
      <c r="C17" s="81" t="s">
        <v>24</v>
      </c>
      <c r="D17" s="81"/>
      <c r="E17" s="81"/>
      <c r="F17" s="81"/>
      <c r="G17" s="81"/>
      <c r="H17" s="81"/>
      <c r="I17" s="81"/>
      <c r="J17" s="81"/>
      <c r="K17" s="1"/>
      <c r="L17" s="1"/>
      <c r="M17" s="1"/>
      <c r="N17" s="1"/>
    </row>
    <row r="18" spans="1:14" ht="15.75" thickBo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24.95" customHeight="1" thickTop="1" thickBot="1">
      <c r="A19" s="84" t="s">
        <v>4</v>
      </c>
      <c r="B19" s="84"/>
      <c r="C19" s="84"/>
      <c r="D19" s="84"/>
      <c r="E19" s="84"/>
      <c r="F19" s="10" t="s">
        <v>221</v>
      </c>
      <c r="G19" s="10" t="s">
        <v>340</v>
      </c>
      <c r="H19" s="10" t="s">
        <v>341</v>
      </c>
      <c r="I19" s="84" t="s">
        <v>5</v>
      </c>
      <c r="J19" s="84"/>
      <c r="K19" s="84"/>
      <c r="L19" s="84" t="s">
        <v>6</v>
      </c>
      <c r="M19" s="84"/>
      <c r="N19" s="84"/>
    </row>
    <row r="20" spans="1:14" ht="15" customHeight="1" thickTop="1">
      <c r="A20" s="60" t="s">
        <v>7</v>
      </c>
      <c r="B20" s="85" t="s">
        <v>8</v>
      </c>
      <c r="C20" s="85"/>
      <c r="D20" s="85"/>
      <c r="E20" s="85"/>
      <c r="F20" s="60" t="s">
        <v>9</v>
      </c>
      <c r="G20" s="60" t="s">
        <v>10</v>
      </c>
      <c r="H20" s="60" t="s">
        <v>11</v>
      </c>
      <c r="I20" s="85" t="s">
        <v>12</v>
      </c>
      <c r="J20" s="85"/>
      <c r="K20" s="85"/>
      <c r="L20" s="85" t="s">
        <v>13</v>
      </c>
      <c r="M20" s="85"/>
      <c r="N20" s="85"/>
    </row>
    <row r="21" spans="1:14" ht="24" customHeight="1">
      <c r="A21" s="59">
        <v>8</v>
      </c>
      <c r="B21" s="75" t="s">
        <v>25</v>
      </c>
      <c r="C21" s="75"/>
      <c r="D21" s="75"/>
      <c r="E21" s="75"/>
      <c r="F21" s="44">
        <v>0</v>
      </c>
      <c r="G21" s="44">
        <v>0</v>
      </c>
      <c r="H21" s="44">
        <v>0</v>
      </c>
      <c r="I21" s="76" t="e">
        <f>H21/F21*100</f>
        <v>#DIV/0!</v>
      </c>
      <c r="J21" s="76"/>
      <c r="K21" s="76"/>
      <c r="L21" s="76" t="e">
        <f>H21/G21*100</f>
        <v>#DIV/0!</v>
      </c>
      <c r="M21" s="76"/>
      <c r="N21" s="76"/>
    </row>
    <row r="22" spans="1:14" ht="24" customHeight="1">
      <c r="A22" s="59">
        <v>5</v>
      </c>
      <c r="B22" s="75" t="s">
        <v>26</v>
      </c>
      <c r="C22" s="75"/>
      <c r="D22" s="75"/>
      <c r="E22" s="75"/>
      <c r="F22" s="44">
        <v>0</v>
      </c>
      <c r="G22" s="44">
        <v>0</v>
      </c>
      <c r="H22" s="44">
        <v>0</v>
      </c>
      <c r="I22" s="76" t="e">
        <f>H22/F22*100</f>
        <v>#DIV/0!</v>
      </c>
      <c r="J22" s="76"/>
      <c r="K22" s="76"/>
      <c r="L22" s="76" t="e">
        <f>H22/G22*100</f>
        <v>#DIV/0!</v>
      </c>
      <c r="M22" s="76"/>
      <c r="N22" s="76"/>
    </row>
    <row r="23" spans="1:14" ht="20.100000000000001" customHeight="1">
      <c r="A23" s="11"/>
      <c r="B23" s="79" t="s">
        <v>27</v>
      </c>
      <c r="C23" s="79"/>
      <c r="D23" s="79"/>
      <c r="E23" s="79"/>
      <c r="F23" s="12">
        <v>0</v>
      </c>
      <c r="G23" s="12">
        <v>0</v>
      </c>
      <c r="H23" s="12">
        <v>0</v>
      </c>
      <c r="I23" s="80" t="e">
        <f>H23/F23*100</f>
        <v>#DIV/0!</v>
      </c>
      <c r="J23" s="80"/>
      <c r="K23" s="80"/>
      <c r="L23" s="80" t="e">
        <f>H23/G23*100</f>
        <v>#DIV/0!</v>
      </c>
      <c r="M23" s="80"/>
      <c r="N23" s="80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>
      <c r="A25" s="1"/>
      <c r="B25" s="1"/>
      <c r="C25" s="81"/>
      <c r="D25" s="81"/>
      <c r="E25" s="81"/>
      <c r="F25" s="81"/>
      <c r="G25" s="81"/>
      <c r="H25" s="81"/>
      <c r="I25" s="81"/>
      <c r="J25" s="8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82"/>
      <c r="B27" s="77"/>
      <c r="C27" s="77"/>
      <c r="D27" s="77"/>
      <c r="E27" s="77"/>
      <c r="F27" s="2"/>
      <c r="G27" s="2"/>
      <c r="H27" s="2"/>
      <c r="I27" s="78"/>
      <c r="J27" s="78"/>
      <c r="K27" s="78"/>
      <c r="L27" s="78"/>
      <c r="M27" s="78"/>
      <c r="N27" s="78"/>
    </row>
    <row r="28" spans="1:14">
      <c r="A28" s="82"/>
      <c r="B28" s="83"/>
      <c r="C28" s="83"/>
      <c r="D28" s="83"/>
      <c r="E28" s="83"/>
      <c r="F28" s="2"/>
      <c r="G28" s="2"/>
      <c r="H28" s="2"/>
      <c r="I28" s="78"/>
      <c r="J28" s="78"/>
      <c r="K28" s="78"/>
      <c r="L28" s="78"/>
      <c r="M28" s="78"/>
      <c r="N28" s="78"/>
    </row>
    <row r="29" spans="1:14">
      <c r="A29" s="82"/>
      <c r="B29" s="83"/>
      <c r="C29" s="83"/>
      <c r="D29" s="83"/>
      <c r="E29" s="83"/>
      <c r="F29" s="2"/>
      <c r="G29" s="2"/>
      <c r="H29" s="2"/>
      <c r="I29" s="78"/>
      <c r="J29" s="78"/>
      <c r="K29" s="78"/>
      <c r="L29" s="78"/>
      <c r="M29" s="78"/>
      <c r="N29" s="78"/>
    </row>
    <row r="30" spans="1:14">
      <c r="A30" s="82"/>
      <c r="B30" s="77"/>
      <c r="C30" s="77"/>
      <c r="D30" s="77"/>
      <c r="E30" s="77"/>
      <c r="F30" s="2"/>
      <c r="G30" s="2"/>
      <c r="H30" s="2"/>
      <c r="I30" s="78"/>
      <c r="J30" s="78"/>
      <c r="K30" s="78"/>
      <c r="L30" s="78"/>
      <c r="M30" s="78"/>
      <c r="N30" s="78"/>
    </row>
  </sheetData>
  <mergeCells count="62">
    <mergeCell ref="A7:E7"/>
    <mergeCell ref="I7:K7"/>
    <mergeCell ref="L7:N7"/>
    <mergeCell ref="A1:E1"/>
    <mergeCell ref="A2:D2"/>
    <mergeCell ref="J2:L2"/>
    <mergeCell ref="A3:C3"/>
    <mergeCell ref="C5:J5"/>
    <mergeCell ref="B8:E8"/>
    <mergeCell ref="I8:K8"/>
    <mergeCell ref="L8:N8"/>
    <mergeCell ref="B9:E9"/>
    <mergeCell ref="I9:K9"/>
    <mergeCell ref="L9:N9"/>
    <mergeCell ref="B10:E10"/>
    <mergeCell ref="I10:K10"/>
    <mergeCell ref="L10:N10"/>
    <mergeCell ref="B11:E11"/>
    <mergeCell ref="I11:K11"/>
    <mergeCell ref="L11:N11"/>
    <mergeCell ref="B12:E12"/>
    <mergeCell ref="I12:K12"/>
    <mergeCell ref="L12:N12"/>
    <mergeCell ref="B13:E13"/>
    <mergeCell ref="I13:K13"/>
    <mergeCell ref="L13:N13"/>
    <mergeCell ref="B14:E14"/>
    <mergeCell ref="I14:K14"/>
    <mergeCell ref="L14:N14"/>
    <mergeCell ref="B15:E15"/>
    <mergeCell ref="I15:K15"/>
    <mergeCell ref="L15:N15"/>
    <mergeCell ref="C17:J17"/>
    <mergeCell ref="A19:E19"/>
    <mergeCell ref="I19:K19"/>
    <mergeCell ref="L19:N19"/>
    <mergeCell ref="B20:E20"/>
    <mergeCell ref="I20:K20"/>
    <mergeCell ref="L20:N20"/>
    <mergeCell ref="A27:A30"/>
    <mergeCell ref="B28:E28"/>
    <mergeCell ref="I28:K28"/>
    <mergeCell ref="L28:N28"/>
    <mergeCell ref="B29:E29"/>
    <mergeCell ref="I29:K29"/>
    <mergeCell ref="L29:N29"/>
    <mergeCell ref="B27:E27"/>
    <mergeCell ref="I27:K27"/>
    <mergeCell ref="L27:N27"/>
    <mergeCell ref="B30:E30"/>
    <mergeCell ref="I30:K30"/>
    <mergeCell ref="L30:N30"/>
    <mergeCell ref="B23:E23"/>
    <mergeCell ref="I23:K23"/>
    <mergeCell ref="L23:N23"/>
    <mergeCell ref="C25:J25"/>
    <mergeCell ref="B21:E21"/>
    <mergeCell ref="I21:K21"/>
    <mergeCell ref="L21:N21"/>
    <mergeCell ref="B22:E22"/>
    <mergeCell ref="I22:K22"/>
    <mergeCell ref="L22:N2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topLeftCell="A16" zoomScaleNormal="100" workbookViewId="0">
      <selection activeCell="F34" sqref="F34"/>
    </sheetView>
  </sheetViews>
  <sheetFormatPr defaultRowHeight="15"/>
  <cols>
    <col min="5" max="5" width="21.28515625" customWidth="1"/>
    <col min="6" max="6" width="13.5703125" customWidth="1"/>
    <col min="7" max="7" width="12.140625" customWidth="1"/>
    <col min="8" max="8" width="13" customWidth="1"/>
    <col min="9" max="9" width="2.42578125" customWidth="1"/>
    <col min="10" max="10" width="2.28515625" customWidth="1"/>
    <col min="11" max="11" width="6.28515625" customWidth="1"/>
    <col min="12" max="12" width="3" customWidth="1"/>
    <col min="13" max="13" width="2.42578125" customWidth="1"/>
    <col min="14" max="14" width="7.140625" customWidth="1"/>
  </cols>
  <sheetData>
    <row r="1" spans="1:14">
      <c r="A1" s="90" t="s">
        <v>0</v>
      </c>
      <c r="B1" s="90"/>
      <c r="C1" s="90"/>
      <c r="D1" s="90"/>
      <c r="E1" s="90"/>
      <c r="F1" s="1"/>
      <c r="G1" s="1"/>
      <c r="H1" s="1"/>
      <c r="I1" s="1"/>
      <c r="J1" s="1"/>
      <c r="K1" s="1"/>
      <c r="L1" s="1"/>
      <c r="M1" s="1"/>
      <c r="N1" s="1"/>
    </row>
    <row r="2" spans="1:14">
      <c r="A2" s="90" t="s">
        <v>1</v>
      </c>
      <c r="B2" s="90"/>
      <c r="C2" s="90"/>
      <c r="D2" s="90"/>
      <c r="E2" s="1"/>
      <c r="F2" s="1"/>
      <c r="G2" s="1"/>
      <c r="H2" s="1"/>
      <c r="I2" s="1"/>
      <c r="J2" s="100"/>
      <c r="K2" s="100"/>
      <c r="L2" s="100"/>
      <c r="M2" s="1"/>
      <c r="N2" s="4"/>
    </row>
    <row r="3" spans="1:14">
      <c r="A3" s="90" t="s">
        <v>2</v>
      </c>
      <c r="B3" s="90"/>
      <c r="C3" s="90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1"/>
      <c r="B5" s="1"/>
      <c r="C5" s="81" t="s">
        <v>28</v>
      </c>
      <c r="D5" s="81"/>
      <c r="E5" s="81"/>
      <c r="F5" s="81"/>
      <c r="G5" s="81"/>
      <c r="H5" s="81"/>
      <c r="I5" s="81"/>
      <c r="J5" s="81"/>
      <c r="K5" s="1"/>
      <c r="L5" s="1"/>
      <c r="M5" s="1"/>
      <c r="N5" s="1"/>
    </row>
    <row r="6" spans="1:14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4.95" customHeight="1" thickTop="1" thickBot="1">
      <c r="A7" s="84" t="s">
        <v>4</v>
      </c>
      <c r="B7" s="84"/>
      <c r="C7" s="84"/>
      <c r="D7" s="84"/>
      <c r="E7" s="84"/>
      <c r="F7" s="10" t="s">
        <v>221</v>
      </c>
      <c r="G7" s="10" t="s">
        <v>340</v>
      </c>
      <c r="H7" s="10" t="s">
        <v>341</v>
      </c>
      <c r="I7" s="84" t="s">
        <v>5</v>
      </c>
      <c r="J7" s="84"/>
      <c r="K7" s="84"/>
      <c r="L7" s="84" t="s">
        <v>6</v>
      </c>
      <c r="M7" s="84"/>
      <c r="N7" s="84"/>
    </row>
    <row r="8" spans="1:14" ht="15" customHeight="1" thickTop="1">
      <c r="A8" s="60" t="s">
        <v>7</v>
      </c>
      <c r="B8" s="85" t="s">
        <v>8</v>
      </c>
      <c r="C8" s="85"/>
      <c r="D8" s="85"/>
      <c r="E8" s="85"/>
      <c r="F8" s="60" t="s">
        <v>9</v>
      </c>
      <c r="G8" s="60" t="s">
        <v>10</v>
      </c>
      <c r="H8" s="60" t="s">
        <v>11</v>
      </c>
      <c r="I8" s="85" t="s">
        <v>12</v>
      </c>
      <c r="J8" s="85"/>
      <c r="K8" s="85"/>
      <c r="L8" s="85" t="s">
        <v>13</v>
      </c>
      <c r="M8" s="85"/>
      <c r="N8" s="85"/>
    </row>
    <row r="9" spans="1:14" ht="16.5" customHeight="1">
      <c r="A9" s="70"/>
      <c r="B9" s="98" t="s">
        <v>216</v>
      </c>
      <c r="C9" s="98"/>
      <c r="D9" s="98"/>
      <c r="E9" s="98"/>
      <c r="F9" s="71" t="e">
        <f>F10+#REF!</f>
        <v>#REF!</v>
      </c>
      <c r="G9" s="71">
        <v>2360645</v>
      </c>
      <c r="H9" s="71">
        <v>2274752.73</v>
      </c>
      <c r="I9" s="99" t="e">
        <f>H9/F9*100</f>
        <v>#REF!</v>
      </c>
      <c r="J9" s="99"/>
      <c r="K9" s="99"/>
      <c r="L9" s="99">
        <f>H9/G9*100</f>
        <v>96.361491456784051</v>
      </c>
      <c r="M9" s="99"/>
      <c r="N9" s="99"/>
    </row>
    <row r="10" spans="1:14" ht="15.75" customHeight="1">
      <c r="A10" s="72" t="s">
        <v>15</v>
      </c>
      <c r="B10" s="96" t="s">
        <v>16</v>
      </c>
      <c r="C10" s="96"/>
      <c r="D10" s="96"/>
      <c r="E10" s="96"/>
      <c r="F10" s="73">
        <f>F11+F17+F20+F23+F28</f>
        <v>2133488.69</v>
      </c>
      <c r="G10" s="73">
        <f>G11+G17+G20+G23+G28</f>
        <v>2360645</v>
      </c>
      <c r="H10" s="73">
        <f>H11+H17+H20+H23+H28</f>
        <v>2274752.73</v>
      </c>
      <c r="I10" s="97">
        <f>H10/F10*100</f>
        <v>106.62126969138046</v>
      </c>
      <c r="J10" s="97"/>
      <c r="K10" s="97"/>
      <c r="L10" s="97">
        <f>H10/G10*100</f>
        <v>96.361491456784051</v>
      </c>
      <c r="M10" s="97"/>
      <c r="N10" s="97"/>
    </row>
    <row r="11" spans="1:14" ht="22.5" customHeight="1">
      <c r="A11" s="43" t="s">
        <v>29</v>
      </c>
      <c r="B11" s="75" t="s">
        <v>30</v>
      </c>
      <c r="C11" s="75"/>
      <c r="D11" s="75"/>
      <c r="E11" s="75"/>
      <c r="F11" s="44">
        <v>1733247.22</v>
      </c>
      <c r="G11" s="44">
        <v>1909568</v>
      </c>
      <c r="H11" s="44">
        <v>1831614.99</v>
      </c>
      <c r="I11" s="76">
        <f>H11/F11*100</f>
        <v>105.67534560938168</v>
      </c>
      <c r="J11" s="76"/>
      <c r="K11" s="76"/>
      <c r="L11" s="76">
        <f>H11/G11*100</f>
        <v>95.91776726463786</v>
      </c>
      <c r="M11" s="76"/>
      <c r="N11" s="76"/>
    </row>
    <row r="12" spans="1:14" ht="14.25" customHeight="1">
      <c r="A12" s="43" t="s">
        <v>31</v>
      </c>
      <c r="B12" s="75" t="s">
        <v>32</v>
      </c>
      <c r="C12" s="75"/>
      <c r="D12" s="75"/>
      <c r="E12" s="75"/>
      <c r="F12" s="44">
        <v>0</v>
      </c>
      <c r="G12" s="44">
        <v>0</v>
      </c>
      <c r="H12" s="44">
        <v>0</v>
      </c>
      <c r="I12" s="76" t="e">
        <f t="shared" ref="I12:I31" si="0">H12/F12*100</f>
        <v>#DIV/0!</v>
      </c>
      <c r="J12" s="76"/>
      <c r="K12" s="76"/>
      <c r="L12" s="76" t="e">
        <f t="shared" ref="L12:L31" si="1">H12/G12*100</f>
        <v>#DIV/0!</v>
      </c>
      <c r="M12" s="76"/>
      <c r="N12" s="76"/>
    </row>
    <row r="13" spans="1:14" ht="15.75" customHeight="1">
      <c r="A13" s="43" t="s">
        <v>33</v>
      </c>
      <c r="B13" s="75" t="s">
        <v>34</v>
      </c>
      <c r="C13" s="75"/>
      <c r="D13" s="75"/>
      <c r="E13" s="75"/>
      <c r="F13" s="44">
        <v>0</v>
      </c>
      <c r="G13" s="44">
        <v>0</v>
      </c>
      <c r="H13" s="44">
        <v>0</v>
      </c>
      <c r="I13" s="76" t="e">
        <f t="shared" si="0"/>
        <v>#DIV/0!</v>
      </c>
      <c r="J13" s="76"/>
      <c r="K13" s="76"/>
      <c r="L13" s="76" t="e">
        <f t="shared" si="1"/>
        <v>#DIV/0!</v>
      </c>
      <c r="M13" s="76"/>
      <c r="N13" s="76"/>
    </row>
    <row r="14" spans="1:14" ht="24.75" customHeight="1">
      <c r="A14" s="43" t="s">
        <v>35</v>
      </c>
      <c r="B14" s="75" t="s">
        <v>36</v>
      </c>
      <c r="C14" s="75"/>
      <c r="D14" s="75"/>
      <c r="E14" s="75"/>
      <c r="F14" s="44">
        <f>F15+F16</f>
        <v>1733247.22</v>
      </c>
      <c r="G14" s="44">
        <f>G15+G16</f>
        <v>1909568</v>
      </c>
      <c r="H14" s="44">
        <f>H15+H16</f>
        <v>1831614.99</v>
      </c>
      <c r="I14" s="76">
        <f t="shared" si="0"/>
        <v>105.67534560938168</v>
      </c>
      <c r="J14" s="76"/>
      <c r="K14" s="76"/>
      <c r="L14" s="76">
        <f t="shared" si="1"/>
        <v>95.91776726463786</v>
      </c>
      <c r="M14" s="76"/>
      <c r="N14" s="76"/>
    </row>
    <row r="15" spans="1:14" ht="25.5" customHeight="1">
      <c r="A15" s="43" t="s">
        <v>37</v>
      </c>
      <c r="B15" s="75" t="s">
        <v>38</v>
      </c>
      <c r="C15" s="75"/>
      <c r="D15" s="75"/>
      <c r="E15" s="75"/>
      <c r="F15" s="44">
        <v>1721617.77</v>
      </c>
      <c r="G15" s="44">
        <v>1893868</v>
      </c>
      <c r="H15" s="44">
        <v>1822162.18</v>
      </c>
      <c r="I15" s="76">
        <f t="shared" si="0"/>
        <v>105.84011223350697</v>
      </c>
      <c r="J15" s="76"/>
      <c r="K15" s="76"/>
      <c r="L15" s="76">
        <f t="shared" si="1"/>
        <v>96.213789979027041</v>
      </c>
      <c r="M15" s="76"/>
      <c r="N15" s="76"/>
    </row>
    <row r="16" spans="1:14" ht="26.25" customHeight="1">
      <c r="A16" s="43" t="s">
        <v>39</v>
      </c>
      <c r="B16" s="75" t="s">
        <v>40</v>
      </c>
      <c r="C16" s="75"/>
      <c r="D16" s="75"/>
      <c r="E16" s="75"/>
      <c r="F16" s="58">
        <v>11629.45</v>
      </c>
      <c r="G16" s="58">
        <v>15700</v>
      </c>
      <c r="H16" s="58">
        <v>9452.81</v>
      </c>
      <c r="I16" s="76">
        <f t="shared" si="0"/>
        <v>81.283379695514384</v>
      </c>
      <c r="J16" s="76"/>
      <c r="K16" s="76"/>
      <c r="L16" s="76">
        <f t="shared" si="1"/>
        <v>60.20898089171974</v>
      </c>
      <c r="M16" s="76"/>
      <c r="N16" s="76"/>
    </row>
    <row r="17" spans="1:14" ht="15" customHeight="1">
      <c r="A17" s="43" t="s">
        <v>41</v>
      </c>
      <c r="B17" s="75" t="s">
        <v>42</v>
      </c>
      <c r="C17" s="75"/>
      <c r="D17" s="75"/>
      <c r="E17" s="75"/>
      <c r="F17" s="44">
        <v>0.74</v>
      </c>
      <c r="G17" s="44">
        <v>1</v>
      </c>
      <c r="H17" s="44">
        <v>0.76</v>
      </c>
      <c r="I17" s="76">
        <f t="shared" si="0"/>
        <v>102.70270270270269</v>
      </c>
      <c r="J17" s="76"/>
      <c r="K17" s="76"/>
      <c r="L17" s="76">
        <f t="shared" si="1"/>
        <v>76</v>
      </c>
      <c r="M17" s="76"/>
      <c r="N17" s="76"/>
    </row>
    <row r="18" spans="1:14" ht="15.75" customHeight="1">
      <c r="A18" s="43" t="s">
        <v>43</v>
      </c>
      <c r="B18" s="75" t="s">
        <v>44</v>
      </c>
      <c r="C18" s="75"/>
      <c r="D18" s="75"/>
      <c r="E18" s="75"/>
      <c r="F18" s="44">
        <v>0.74</v>
      </c>
      <c r="G18" s="44">
        <v>1</v>
      </c>
      <c r="H18" s="44">
        <v>0.76</v>
      </c>
      <c r="I18" s="76">
        <f t="shared" si="0"/>
        <v>102.70270270270269</v>
      </c>
      <c r="J18" s="76"/>
      <c r="K18" s="76"/>
      <c r="L18" s="76">
        <f t="shared" si="1"/>
        <v>76</v>
      </c>
      <c r="M18" s="76"/>
      <c r="N18" s="76"/>
    </row>
    <row r="19" spans="1:14" ht="14.25" customHeight="1">
      <c r="A19" s="43" t="s">
        <v>45</v>
      </c>
      <c r="B19" s="75" t="s">
        <v>46</v>
      </c>
      <c r="C19" s="75"/>
      <c r="D19" s="75"/>
      <c r="E19" s="75"/>
      <c r="F19" s="44">
        <v>0.74</v>
      </c>
      <c r="G19" s="44">
        <v>1</v>
      </c>
      <c r="H19" s="44">
        <v>0.76</v>
      </c>
      <c r="I19" s="76">
        <f t="shared" si="0"/>
        <v>102.70270270270269</v>
      </c>
      <c r="J19" s="76"/>
      <c r="K19" s="76"/>
      <c r="L19" s="76">
        <f t="shared" si="1"/>
        <v>76</v>
      </c>
      <c r="M19" s="76"/>
      <c r="N19" s="76"/>
    </row>
    <row r="20" spans="1:14" ht="27.75" customHeight="1">
      <c r="A20" s="43" t="s">
        <v>47</v>
      </c>
      <c r="B20" s="75" t="s">
        <v>48</v>
      </c>
      <c r="C20" s="75"/>
      <c r="D20" s="75"/>
      <c r="E20" s="75"/>
      <c r="F20" s="44">
        <v>69159.259999999995</v>
      </c>
      <c r="G20" s="44">
        <v>81032</v>
      </c>
      <c r="H20" s="44">
        <v>73773.7</v>
      </c>
      <c r="I20" s="76">
        <f t="shared" si="0"/>
        <v>106.67219400554603</v>
      </c>
      <c r="J20" s="76"/>
      <c r="K20" s="76"/>
      <c r="L20" s="76">
        <f t="shared" si="1"/>
        <v>91.042674498963379</v>
      </c>
      <c r="M20" s="76"/>
      <c r="N20" s="76"/>
    </row>
    <row r="21" spans="1:14" ht="17.25" customHeight="1">
      <c r="A21" s="43" t="s">
        <v>49</v>
      </c>
      <c r="B21" s="75" t="s">
        <v>50</v>
      </c>
      <c r="C21" s="75"/>
      <c r="D21" s="75"/>
      <c r="E21" s="75"/>
      <c r="F21" s="44">
        <v>69159.259999999995</v>
      </c>
      <c r="G21" s="44">
        <v>81032</v>
      </c>
      <c r="H21" s="44">
        <v>73773.7</v>
      </c>
      <c r="I21" s="76">
        <f t="shared" si="0"/>
        <v>106.67219400554603</v>
      </c>
      <c r="J21" s="76"/>
      <c r="K21" s="76"/>
      <c r="L21" s="76">
        <f t="shared" si="1"/>
        <v>91.042674498963379</v>
      </c>
      <c r="M21" s="76"/>
      <c r="N21" s="76"/>
    </row>
    <row r="22" spans="1:14" ht="18" customHeight="1">
      <c r="A22" s="43" t="s">
        <v>51</v>
      </c>
      <c r="B22" s="75" t="s">
        <v>52</v>
      </c>
      <c r="C22" s="75"/>
      <c r="D22" s="75"/>
      <c r="E22" s="75"/>
      <c r="F22" s="44">
        <v>69159.259999999995</v>
      </c>
      <c r="G22" s="44">
        <v>81032</v>
      </c>
      <c r="H22" s="44">
        <v>73773.7</v>
      </c>
      <c r="I22" s="76">
        <f t="shared" si="0"/>
        <v>106.67219400554603</v>
      </c>
      <c r="J22" s="76"/>
      <c r="K22" s="76"/>
      <c r="L22" s="76">
        <f t="shared" si="1"/>
        <v>91.042674498963379</v>
      </c>
      <c r="M22" s="76"/>
      <c r="N22" s="76"/>
    </row>
    <row r="23" spans="1:14" ht="26.25" customHeight="1">
      <c r="A23" s="43" t="s">
        <v>53</v>
      </c>
      <c r="B23" s="75" t="s">
        <v>54</v>
      </c>
      <c r="C23" s="75"/>
      <c r="D23" s="75"/>
      <c r="E23" s="75"/>
      <c r="F23" s="44">
        <v>22171.5</v>
      </c>
      <c r="G23" s="44">
        <v>17460</v>
      </c>
      <c r="H23" s="44">
        <f>H24+H27</f>
        <v>23045.65</v>
      </c>
      <c r="I23" s="76">
        <f t="shared" si="0"/>
        <v>103.94267415375596</v>
      </c>
      <c r="J23" s="76"/>
      <c r="K23" s="76"/>
      <c r="L23" s="76">
        <f t="shared" si="1"/>
        <v>131.99112256586486</v>
      </c>
      <c r="M23" s="76"/>
      <c r="N23" s="76"/>
    </row>
    <row r="24" spans="1:14" ht="18" customHeight="1">
      <c r="A24" s="43" t="s">
        <v>55</v>
      </c>
      <c r="B24" s="75" t="s">
        <v>56</v>
      </c>
      <c r="C24" s="75"/>
      <c r="D24" s="75"/>
      <c r="E24" s="75"/>
      <c r="F24" s="44">
        <f>F25+F26</f>
        <v>22171.5</v>
      </c>
      <c r="G24" s="44">
        <v>16110</v>
      </c>
      <c r="H24" s="44">
        <f>H25+H26</f>
        <v>21695.65</v>
      </c>
      <c r="I24" s="76">
        <f t="shared" si="0"/>
        <v>97.853776244277569</v>
      </c>
      <c r="J24" s="76"/>
      <c r="K24" s="76"/>
      <c r="L24" s="76">
        <f t="shared" si="1"/>
        <v>134.67194289261329</v>
      </c>
      <c r="M24" s="76"/>
      <c r="N24" s="76"/>
    </row>
    <row r="25" spans="1:14" ht="17.25" customHeight="1">
      <c r="A25" s="43" t="s">
        <v>57</v>
      </c>
      <c r="B25" s="75" t="s">
        <v>58</v>
      </c>
      <c r="C25" s="75"/>
      <c r="D25" s="75"/>
      <c r="E25" s="75"/>
      <c r="F25" s="44">
        <v>760</v>
      </c>
      <c r="G25" s="44">
        <v>499</v>
      </c>
      <c r="H25" s="44">
        <v>180</v>
      </c>
      <c r="I25" s="76">
        <f t="shared" si="0"/>
        <v>23.684210526315788</v>
      </c>
      <c r="J25" s="76"/>
      <c r="K25" s="76"/>
      <c r="L25" s="76">
        <f t="shared" si="1"/>
        <v>36.072144288577157</v>
      </c>
      <c r="M25" s="76"/>
      <c r="N25" s="76"/>
    </row>
    <row r="26" spans="1:14" ht="15.75" customHeight="1">
      <c r="A26" s="43" t="s">
        <v>59</v>
      </c>
      <c r="B26" s="75" t="s">
        <v>60</v>
      </c>
      <c r="C26" s="75"/>
      <c r="D26" s="75"/>
      <c r="E26" s="75"/>
      <c r="F26" s="44">
        <v>21411.5</v>
      </c>
      <c r="G26" s="44">
        <v>15611</v>
      </c>
      <c r="H26" s="44">
        <v>21515.65</v>
      </c>
      <c r="I26" s="76">
        <f t="shared" si="0"/>
        <v>100.4864208486094</v>
      </c>
      <c r="J26" s="76"/>
      <c r="K26" s="76"/>
      <c r="L26" s="76">
        <f t="shared" si="1"/>
        <v>137.8236499903914</v>
      </c>
      <c r="M26" s="76"/>
      <c r="N26" s="76"/>
    </row>
    <row r="27" spans="1:14" s="33" customFormat="1" ht="15.75" customHeight="1">
      <c r="A27" s="59">
        <v>6631</v>
      </c>
      <c r="B27" s="92" t="s">
        <v>358</v>
      </c>
      <c r="C27" s="92"/>
      <c r="D27" s="92"/>
      <c r="E27" s="92"/>
      <c r="F27" s="44">
        <v>0</v>
      </c>
      <c r="G27" s="44">
        <v>1350</v>
      </c>
      <c r="H27" s="44">
        <v>1350</v>
      </c>
      <c r="I27" s="93" t="e">
        <f>H27/F27*100</f>
        <v>#DIV/0!</v>
      </c>
      <c r="J27" s="94"/>
      <c r="K27" s="95"/>
      <c r="L27" s="93">
        <f>H27/G27*100</f>
        <v>100</v>
      </c>
      <c r="M27" s="94"/>
      <c r="N27" s="95"/>
    </row>
    <row r="28" spans="1:14" ht="30" customHeight="1">
      <c r="A28" s="43" t="s">
        <v>61</v>
      </c>
      <c r="B28" s="75" t="s">
        <v>62</v>
      </c>
      <c r="C28" s="75"/>
      <c r="D28" s="75"/>
      <c r="E28" s="75"/>
      <c r="F28" s="44">
        <v>308909.96999999997</v>
      </c>
      <c r="G28" s="44">
        <v>352584</v>
      </c>
      <c r="H28" s="44">
        <v>346317.63</v>
      </c>
      <c r="I28" s="76">
        <f t="shared" si="0"/>
        <v>112.10956706900721</v>
      </c>
      <c r="J28" s="76"/>
      <c r="K28" s="76"/>
      <c r="L28" s="76">
        <f t="shared" si="1"/>
        <v>98.222729902661499</v>
      </c>
      <c r="M28" s="76"/>
      <c r="N28" s="76"/>
    </row>
    <row r="29" spans="1:14" ht="30" customHeight="1">
      <c r="A29" s="43" t="s">
        <v>63</v>
      </c>
      <c r="B29" s="75" t="s">
        <v>64</v>
      </c>
      <c r="C29" s="75"/>
      <c r="D29" s="75"/>
      <c r="E29" s="75"/>
      <c r="F29" s="44">
        <f>F30+F31</f>
        <v>308909.96999999997</v>
      </c>
      <c r="G29" s="44">
        <f>G30+G31</f>
        <v>352584</v>
      </c>
      <c r="H29" s="44">
        <f>H30+H31</f>
        <v>346317.63</v>
      </c>
      <c r="I29" s="76">
        <f t="shared" si="0"/>
        <v>112.10956706900721</v>
      </c>
      <c r="J29" s="76"/>
      <c r="K29" s="76"/>
      <c r="L29" s="76">
        <f t="shared" si="1"/>
        <v>98.222729902661499</v>
      </c>
      <c r="M29" s="76"/>
      <c r="N29" s="76"/>
    </row>
    <row r="30" spans="1:14" ht="30" customHeight="1">
      <c r="A30" s="43" t="s">
        <v>65</v>
      </c>
      <c r="B30" s="75" t="s">
        <v>66</v>
      </c>
      <c r="C30" s="75"/>
      <c r="D30" s="75"/>
      <c r="E30" s="75"/>
      <c r="F30" s="44">
        <v>284856.96999999997</v>
      </c>
      <c r="G30" s="44">
        <v>344084</v>
      </c>
      <c r="H30" s="44">
        <v>337815.48</v>
      </c>
      <c r="I30" s="76">
        <f t="shared" si="0"/>
        <v>118.59126353832943</v>
      </c>
      <c r="J30" s="76"/>
      <c r="K30" s="76"/>
      <c r="L30" s="76">
        <f t="shared" si="1"/>
        <v>98.178200671928934</v>
      </c>
      <c r="M30" s="76"/>
      <c r="N30" s="76"/>
    </row>
    <row r="31" spans="1:14" ht="30" customHeight="1">
      <c r="A31" s="43" t="s">
        <v>67</v>
      </c>
      <c r="B31" s="75" t="s">
        <v>68</v>
      </c>
      <c r="C31" s="75"/>
      <c r="D31" s="75"/>
      <c r="E31" s="75"/>
      <c r="F31" s="44">
        <v>24053</v>
      </c>
      <c r="G31" s="44">
        <v>8500</v>
      </c>
      <c r="H31" s="44">
        <v>8502.15</v>
      </c>
      <c r="I31" s="76">
        <f t="shared" si="0"/>
        <v>35.347565792208869</v>
      </c>
      <c r="J31" s="76"/>
      <c r="K31" s="76"/>
      <c r="L31" s="76">
        <f t="shared" si="1"/>
        <v>100.02529411764705</v>
      </c>
      <c r="M31" s="76"/>
      <c r="N31" s="76"/>
    </row>
  </sheetData>
  <mergeCells count="80">
    <mergeCell ref="A7:E7"/>
    <mergeCell ref="I7:K7"/>
    <mergeCell ref="L7:N7"/>
    <mergeCell ref="A1:E1"/>
    <mergeCell ref="A2:D2"/>
    <mergeCell ref="J2:L2"/>
    <mergeCell ref="A3:C3"/>
    <mergeCell ref="C5:J5"/>
    <mergeCell ref="B11:E11"/>
    <mergeCell ref="I11:K11"/>
    <mergeCell ref="L11:N11"/>
    <mergeCell ref="B12:E12"/>
    <mergeCell ref="I12:K12"/>
    <mergeCell ref="L12:N12"/>
    <mergeCell ref="B8:E8"/>
    <mergeCell ref="I8:K8"/>
    <mergeCell ref="L8:N8"/>
    <mergeCell ref="B10:E10"/>
    <mergeCell ref="I10:K10"/>
    <mergeCell ref="L10:N10"/>
    <mergeCell ref="B9:E9"/>
    <mergeCell ref="I9:K9"/>
    <mergeCell ref="L9:N9"/>
    <mergeCell ref="B15:E15"/>
    <mergeCell ref="I15:K15"/>
    <mergeCell ref="L15:N15"/>
    <mergeCell ref="B16:E16"/>
    <mergeCell ref="I16:K16"/>
    <mergeCell ref="L16:N16"/>
    <mergeCell ref="B13:E13"/>
    <mergeCell ref="I13:K13"/>
    <mergeCell ref="L13:N13"/>
    <mergeCell ref="B14:E14"/>
    <mergeCell ref="I14:K14"/>
    <mergeCell ref="L14:N14"/>
    <mergeCell ref="B19:E19"/>
    <mergeCell ref="I19:K19"/>
    <mergeCell ref="L19:N19"/>
    <mergeCell ref="B20:E20"/>
    <mergeCell ref="I20:K20"/>
    <mergeCell ref="L20:N20"/>
    <mergeCell ref="B17:E17"/>
    <mergeCell ref="I17:K17"/>
    <mergeCell ref="L17:N17"/>
    <mergeCell ref="B18:E18"/>
    <mergeCell ref="I18:K18"/>
    <mergeCell ref="L18:N18"/>
    <mergeCell ref="L23:N23"/>
    <mergeCell ref="B24:E24"/>
    <mergeCell ref="I24:K24"/>
    <mergeCell ref="L24:N24"/>
    <mergeCell ref="B21:E21"/>
    <mergeCell ref="I21:K21"/>
    <mergeCell ref="L21:N21"/>
    <mergeCell ref="B22:E22"/>
    <mergeCell ref="I22:K22"/>
    <mergeCell ref="L22:N22"/>
    <mergeCell ref="B23:E23"/>
    <mergeCell ref="I23:K23"/>
    <mergeCell ref="B30:E30"/>
    <mergeCell ref="I30:K30"/>
    <mergeCell ref="L30:N30"/>
    <mergeCell ref="B31:E31"/>
    <mergeCell ref="I31:K31"/>
    <mergeCell ref="L31:N31"/>
    <mergeCell ref="B28:E28"/>
    <mergeCell ref="I28:K28"/>
    <mergeCell ref="L28:N28"/>
    <mergeCell ref="B29:E29"/>
    <mergeCell ref="I29:K29"/>
    <mergeCell ref="L29:N29"/>
    <mergeCell ref="B27:E27"/>
    <mergeCell ref="B25:E25"/>
    <mergeCell ref="I25:K25"/>
    <mergeCell ref="L25:N25"/>
    <mergeCell ref="B26:E26"/>
    <mergeCell ref="I26:K26"/>
    <mergeCell ref="L26:N26"/>
    <mergeCell ref="I27:K27"/>
    <mergeCell ref="L27:N27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66"/>
  <sheetViews>
    <sheetView topLeftCell="A22" zoomScaleNormal="100" workbookViewId="0">
      <selection activeCell="S21" sqref="S21"/>
    </sheetView>
  </sheetViews>
  <sheetFormatPr defaultRowHeight="15"/>
  <cols>
    <col min="1" max="1" width="11.5703125" customWidth="1"/>
    <col min="2" max="2" width="14.28515625" customWidth="1"/>
    <col min="3" max="3" width="6.28515625" customWidth="1"/>
    <col min="4" max="4" width="4" customWidth="1"/>
    <col min="5" max="5" width="11.42578125" customWidth="1"/>
    <col min="6" max="6" width="12.42578125" customWidth="1"/>
    <col min="7" max="7" width="12.140625" customWidth="1"/>
    <col min="8" max="8" width="12" customWidth="1"/>
    <col min="9" max="9" width="10.140625" customWidth="1"/>
    <col min="10" max="10" width="0.140625" customWidth="1"/>
    <col min="11" max="11" width="1" customWidth="1"/>
    <col min="12" max="12" width="7" customWidth="1"/>
    <col min="13" max="13" width="0.85546875" customWidth="1"/>
    <col min="14" max="14" width="3.28515625" customWidth="1"/>
    <col min="17" max="17" width="11.7109375" bestFit="1" customWidth="1"/>
    <col min="19" max="19" width="11.7109375" bestFit="1" customWidth="1"/>
  </cols>
  <sheetData>
    <row r="1" spans="1:34">
      <c r="A1" s="111" t="s">
        <v>0</v>
      </c>
      <c r="B1" s="112"/>
      <c r="C1" s="112"/>
      <c r="D1" s="112"/>
      <c r="E1" s="112"/>
    </row>
    <row r="2" spans="1:34">
      <c r="A2" s="111" t="s">
        <v>1</v>
      </c>
      <c r="B2" s="112"/>
      <c r="C2" s="112"/>
      <c r="D2" s="112"/>
      <c r="J2" s="112"/>
      <c r="K2" s="112"/>
      <c r="L2" s="112"/>
    </row>
    <row r="3" spans="1:34">
      <c r="A3" s="111" t="s">
        <v>2</v>
      </c>
      <c r="B3" s="112"/>
      <c r="C3" s="112"/>
    </row>
    <row r="5" spans="1:34" ht="15" customHeight="1">
      <c r="C5" s="106" t="s">
        <v>69</v>
      </c>
      <c r="D5" s="106"/>
      <c r="E5" s="106"/>
      <c r="F5" s="106"/>
      <c r="G5" s="106"/>
      <c r="H5" s="106"/>
      <c r="I5" s="106"/>
      <c r="J5" s="106"/>
    </row>
    <row r="6" spans="1:34" ht="15.75" thickBot="1"/>
    <row r="7" spans="1:34" ht="27" customHeight="1" thickTop="1" thickBot="1">
      <c r="A7" s="108" t="s">
        <v>4</v>
      </c>
      <c r="B7" s="108"/>
      <c r="C7" s="108"/>
      <c r="D7" s="108"/>
      <c r="E7" s="108"/>
      <c r="F7" s="10" t="s">
        <v>221</v>
      </c>
      <c r="G7" s="10" t="s">
        <v>340</v>
      </c>
      <c r="H7" s="10" t="s">
        <v>341</v>
      </c>
      <c r="I7" s="108" t="s">
        <v>5</v>
      </c>
      <c r="J7" s="108"/>
      <c r="K7" s="108"/>
      <c r="L7" s="108" t="s">
        <v>6</v>
      </c>
      <c r="M7" s="108"/>
      <c r="N7" s="108"/>
      <c r="W7" s="106"/>
      <c r="X7" s="106"/>
      <c r="Y7" s="106"/>
      <c r="Z7" s="106"/>
      <c r="AA7" s="106"/>
      <c r="AB7" s="106"/>
      <c r="AC7" s="106"/>
      <c r="AD7" s="106"/>
    </row>
    <row r="8" spans="1:34" ht="15.75" thickTop="1">
      <c r="A8" s="48" t="s">
        <v>7</v>
      </c>
      <c r="B8" s="109" t="s">
        <v>8</v>
      </c>
      <c r="C8" s="109"/>
      <c r="D8" s="109"/>
      <c r="E8" s="109"/>
      <c r="F8" s="48" t="s">
        <v>9</v>
      </c>
      <c r="G8" s="48" t="s">
        <v>10</v>
      </c>
      <c r="H8" s="48" t="s">
        <v>11</v>
      </c>
      <c r="I8" s="109" t="s">
        <v>12</v>
      </c>
      <c r="J8" s="109"/>
      <c r="K8" s="109"/>
      <c r="L8" s="109" t="s">
        <v>70</v>
      </c>
      <c r="M8" s="109"/>
      <c r="N8" s="109"/>
    </row>
    <row r="9" spans="1:34" ht="21" customHeight="1">
      <c r="A9" s="49"/>
      <c r="B9" s="103" t="s">
        <v>18</v>
      </c>
      <c r="C9" s="103"/>
      <c r="D9" s="103"/>
      <c r="E9" s="103"/>
      <c r="F9" s="50">
        <f>F10+F55</f>
        <v>2105330.1800000002</v>
      </c>
      <c r="G9" s="51">
        <f>G10+G55</f>
        <v>2360645</v>
      </c>
      <c r="H9" s="63">
        <f>H10+H55</f>
        <v>2394412.87</v>
      </c>
      <c r="I9" s="110">
        <f t="shared" ref="I9:I14" si="0">H9/F9*100</f>
        <v>113.73099064204742</v>
      </c>
      <c r="J9" s="110"/>
      <c r="K9" s="110"/>
      <c r="L9" s="110">
        <f t="shared" ref="L9:L40" si="1">F9/G9*100</f>
        <v>89.184531346305789</v>
      </c>
      <c r="M9" s="110"/>
      <c r="N9" s="110"/>
      <c r="Q9" s="19"/>
      <c r="S9" s="19"/>
      <c r="U9" s="13"/>
      <c r="V9" s="104"/>
      <c r="W9" s="104"/>
      <c r="X9" s="104"/>
      <c r="Y9" s="104"/>
      <c r="Z9" s="14"/>
      <c r="AA9" s="14"/>
      <c r="AB9" s="14"/>
      <c r="AC9" s="101"/>
      <c r="AD9" s="101"/>
      <c r="AE9" s="101"/>
      <c r="AF9" s="101"/>
      <c r="AG9" s="101"/>
      <c r="AH9" s="101"/>
    </row>
    <row r="10" spans="1:34" ht="15" customHeight="1">
      <c r="A10" s="52" t="s">
        <v>19</v>
      </c>
      <c r="B10" s="107" t="s">
        <v>20</v>
      </c>
      <c r="C10" s="107"/>
      <c r="D10" s="107"/>
      <c r="E10" s="107"/>
      <c r="F10" s="53">
        <v>2060974.2</v>
      </c>
      <c r="G10" s="54">
        <f>G11+G18+G48+G52</f>
        <v>2323095</v>
      </c>
      <c r="H10" s="64">
        <f>H11+H18+H48+H52</f>
        <v>2369382.83</v>
      </c>
      <c r="I10" s="102">
        <f t="shared" si="0"/>
        <v>114.96421595185421</v>
      </c>
      <c r="J10" s="102"/>
      <c r="K10" s="102"/>
      <c r="L10" s="102">
        <f t="shared" si="1"/>
        <v>88.716742104821364</v>
      </c>
      <c r="M10" s="102"/>
      <c r="N10" s="102"/>
      <c r="Q10" s="19"/>
      <c r="S10" s="19"/>
      <c r="U10" s="13"/>
      <c r="V10" s="104"/>
      <c r="W10" s="104"/>
      <c r="X10" s="104"/>
      <c r="Y10" s="104"/>
      <c r="Z10" s="14"/>
      <c r="AA10" s="14"/>
      <c r="AB10" s="14"/>
      <c r="AC10" s="101"/>
      <c r="AD10" s="101"/>
      <c r="AE10" s="101"/>
      <c r="AF10" s="101"/>
      <c r="AG10" s="101"/>
      <c r="AH10" s="101"/>
    </row>
    <row r="11" spans="1:34" ht="15" customHeight="1">
      <c r="A11" s="49" t="s">
        <v>71</v>
      </c>
      <c r="B11" s="103" t="s">
        <v>72</v>
      </c>
      <c r="C11" s="103"/>
      <c r="D11" s="103"/>
      <c r="E11" s="103"/>
      <c r="F11" s="55">
        <f>F12+F14+F16</f>
        <v>1742050.6300000001</v>
      </c>
      <c r="G11" s="51">
        <v>1988321</v>
      </c>
      <c r="H11" s="65">
        <f>H12+H14+H16</f>
        <v>2033983.7999999998</v>
      </c>
      <c r="I11" s="102">
        <f t="shared" si="0"/>
        <v>116.75801868054774</v>
      </c>
      <c r="J11" s="102"/>
      <c r="K11" s="102"/>
      <c r="L11" s="102">
        <f t="shared" si="1"/>
        <v>87.614154354352252</v>
      </c>
      <c r="M11" s="102"/>
      <c r="N11" s="102"/>
      <c r="Q11" s="19"/>
      <c r="U11" s="13"/>
      <c r="V11" s="104"/>
      <c r="W11" s="104"/>
      <c r="X11" s="104"/>
      <c r="Y11" s="104"/>
      <c r="Z11" s="14"/>
      <c r="AA11" s="14"/>
      <c r="AB11" s="14"/>
      <c r="AC11" s="101"/>
      <c r="AD11" s="101"/>
      <c r="AE11" s="101"/>
      <c r="AF11" s="101"/>
      <c r="AG11" s="101"/>
      <c r="AH11" s="101"/>
    </row>
    <row r="12" spans="1:34" ht="15" customHeight="1">
      <c r="A12" s="49" t="s">
        <v>73</v>
      </c>
      <c r="B12" s="103" t="s">
        <v>74</v>
      </c>
      <c r="C12" s="103"/>
      <c r="D12" s="103"/>
      <c r="E12" s="103"/>
      <c r="F12" s="55">
        <v>1443072.09</v>
      </c>
      <c r="G12" s="51">
        <v>1661398</v>
      </c>
      <c r="H12" s="65">
        <v>1687365.95</v>
      </c>
      <c r="I12" s="102">
        <f t="shared" si="0"/>
        <v>116.92873569469423</v>
      </c>
      <c r="J12" s="102"/>
      <c r="K12" s="102"/>
      <c r="L12" s="102">
        <f t="shared" si="1"/>
        <v>86.858903766586934</v>
      </c>
      <c r="M12" s="102"/>
      <c r="N12" s="102"/>
      <c r="Q12" s="19"/>
      <c r="U12" s="13"/>
      <c r="V12" s="104"/>
      <c r="W12" s="104"/>
      <c r="X12" s="104"/>
      <c r="Y12" s="104"/>
      <c r="Z12" s="14"/>
      <c r="AA12" s="14"/>
      <c r="AB12" s="14"/>
      <c r="AC12" s="101"/>
      <c r="AD12" s="101"/>
      <c r="AE12" s="101"/>
      <c r="AF12" s="101"/>
      <c r="AG12" s="101"/>
      <c r="AH12" s="101"/>
    </row>
    <row r="13" spans="1:34" ht="15" customHeight="1">
      <c r="A13" s="49" t="s">
        <v>75</v>
      </c>
      <c r="B13" s="103" t="s">
        <v>76</v>
      </c>
      <c r="C13" s="103"/>
      <c r="D13" s="103"/>
      <c r="E13" s="103"/>
      <c r="F13" s="55">
        <v>1443072.09</v>
      </c>
      <c r="G13" s="51">
        <v>1661398</v>
      </c>
      <c r="H13" s="65">
        <v>1687365.95</v>
      </c>
      <c r="I13" s="102">
        <f t="shared" si="0"/>
        <v>116.92873569469423</v>
      </c>
      <c r="J13" s="102"/>
      <c r="K13" s="102"/>
      <c r="L13" s="102">
        <f t="shared" si="1"/>
        <v>86.858903766586934</v>
      </c>
      <c r="M13" s="102"/>
      <c r="N13" s="102"/>
      <c r="Q13" s="19"/>
      <c r="U13" s="13"/>
      <c r="V13" s="104"/>
      <c r="W13" s="104"/>
      <c r="X13" s="104"/>
      <c r="Y13" s="104"/>
      <c r="Z13" s="14"/>
      <c r="AA13" s="14"/>
      <c r="AB13" s="14"/>
      <c r="AC13" s="101"/>
      <c r="AD13" s="101"/>
      <c r="AE13" s="101"/>
      <c r="AF13" s="101"/>
      <c r="AG13" s="101"/>
      <c r="AH13" s="101"/>
    </row>
    <row r="14" spans="1:34" ht="15" customHeight="1">
      <c r="A14" s="49" t="s">
        <v>77</v>
      </c>
      <c r="B14" s="103" t="s">
        <v>78</v>
      </c>
      <c r="C14" s="103"/>
      <c r="D14" s="103"/>
      <c r="E14" s="103"/>
      <c r="F14" s="55">
        <v>60852.35</v>
      </c>
      <c r="G14" s="51">
        <v>64916</v>
      </c>
      <c r="H14" s="65">
        <v>68202.22</v>
      </c>
      <c r="I14" s="102">
        <f t="shared" si="0"/>
        <v>112.07820240302964</v>
      </c>
      <c r="J14" s="102"/>
      <c r="K14" s="102"/>
      <c r="L14" s="102">
        <f t="shared" si="1"/>
        <v>93.740141105428549</v>
      </c>
      <c r="M14" s="102"/>
      <c r="N14" s="102"/>
      <c r="U14" s="13"/>
      <c r="V14" s="104"/>
      <c r="W14" s="104"/>
      <c r="X14" s="104"/>
      <c r="Y14" s="104"/>
      <c r="Z14" s="14"/>
      <c r="AA14" s="14"/>
      <c r="AB14" s="14"/>
      <c r="AC14" s="101"/>
      <c r="AD14" s="101"/>
      <c r="AE14" s="101"/>
      <c r="AF14" s="101"/>
      <c r="AG14" s="101"/>
      <c r="AH14" s="101"/>
    </row>
    <row r="15" spans="1:34" ht="15" customHeight="1">
      <c r="A15" s="49" t="s">
        <v>79</v>
      </c>
      <c r="B15" s="103" t="s">
        <v>78</v>
      </c>
      <c r="C15" s="103"/>
      <c r="D15" s="103"/>
      <c r="E15" s="103"/>
      <c r="F15" s="55">
        <v>60852.35</v>
      </c>
      <c r="G15" s="51">
        <v>64916</v>
      </c>
      <c r="H15" s="65">
        <v>68202.22</v>
      </c>
      <c r="I15" s="102">
        <f t="shared" ref="I15:I16" si="2">H15/F15*100</f>
        <v>112.07820240302964</v>
      </c>
      <c r="J15" s="102"/>
      <c r="K15" s="102"/>
      <c r="L15" s="102">
        <f t="shared" si="1"/>
        <v>93.740141105428549</v>
      </c>
      <c r="M15" s="102"/>
      <c r="N15" s="102"/>
      <c r="Q15" s="19"/>
      <c r="U15" s="13"/>
      <c r="V15" s="104"/>
      <c r="W15" s="104"/>
      <c r="X15" s="104"/>
      <c r="Y15" s="104"/>
      <c r="Z15" s="14"/>
      <c r="AA15" s="14"/>
      <c r="AB15" s="14"/>
      <c r="AC15" s="101"/>
      <c r="AD15" s="101"/>
      <c r="AE15" s="101"/>
      <c r="AF15" s="101"/>
      <c r="AG15" s="101"/>
      <c r="AH15" s="101"/>
    </row>
    <row r="16" spans="1:34" ht="15" customHeight="1">
      <c r="A16" s="49" t="s">
        <v>80</v>
      </c>
      <c r="B16" s="103" t="s">
        <v>81</v>
      </c>
      <c r="C16" s="103"/>
      <c r="D16" s="103"/>
      <c r="E16" s="103"/>
      <c r="F16" s="55">
        <v>238126.19</v>
      </c>
      <c r="G16" s="51">
        <v>262007</v>
      </c>
      <c r="H16" s="65">
        <v>278415.63</v>
      </c>
      <c r="I16" s="102">
        <f t="shared" si="2"/>
        <v>116.91936531634761</v>
      </c>
      <c r="J16" s="102"/>
      <c r="K16" s="102"/>
      <c r="L16" s="102">
        <f t="shared" si="1"/>
        <v>90.885430541932095</v>
      </c>
      <c r="M16" s="102"/>
      <c r="N16" s="102"/>
      <c r="Q16" s="19"/>
      <c r="U16" s="13"/>
      <c r="V16" s="104"/>
      <c r="W16" s="104"/>
      <c r="X16" s="104"/>
      <c r="Y16" s="104"/>
      <c r="Z16" s="14"/>
      <c r="AA16" s="14"/>
      <c r="AB16" s="14"/>
      <c r="AC16" s="101"/>
      <c r="AD16" s="101"/>
      <c r="AE16" s="101"/>
      <c r="AF16" s="101"/>
      <c r="AG16" s="101"/>
      <c r="AH16" s="101"/>
    </row>
    <row r="17" spans="1:35" ht="28.5" customHeight="1">
      <c r="A17" s="49" t="s">
        <v>82</v>
      </c>
      <c r="B17" s="103" t="s">
        <v>83</v>
      </c>
      <c r="C17" s="103"/>
      <c r="D17" s="103"/>
      <c r="E17" s="103"/>
      <c r="F17" s="68">
        <v>238126.19</v>
      </c>
      <c r="G17" s="67">
        <v>262007</v>
      </c>
      <c r="H17" s="69">
        <v>278415.63</v>
      </c>
      <c r="I17" s="102">
        <f>H17/F17*100</f>
        <v>116.91936531634761</v>
      </c>
      <c r="J17" s="102"/>
      <c r="K17" s="102"/>
      <c r="L17" s="102">
        <f t="shared" si="1"/>
        <v>90.885430541932095</v>
      </c>
      <c r="M17" s="102"/>
      <c r="N17" s="102"/>
      <c r="Q17" s="19"/>
      <c r="U17" s="13"/>
      <c r="V17" s="104"/>
      <c r="W17" s="104"/>
      <c r="X17" s="104"/>
      <c r="Y17" s="104"/>
      <c r="Z17" s="14"/>
      <c r="AA17" s="14"/>
      <c r="AB17" s="14"/>
      <c r="AC17" s="101"/>
      <c r="AD17" s="101"/>
      <c r="AE17" s="101"/>
      <c r="AF17" s="101"/>
      <c r="AG17" s="101"/>
      <c r="AH17" s="101"/>
    </row>
    <row r="18" spans="1:35" ht="15" customHeight="1">
      <c r="A18" s="49" t="s">
        <v>84</v>
      </c>
      <c r="B18" s="103" t="s">
        <v>85</v>
      </c>
      <c r="C18" s="103"/>
      <c r="D18" s="103"/>
      <c r="E18" s="103"/>
      <c r="F18" s="55">
        <v>264186.98</v>
      </c>
      <c r="G18" s="51">
        <v>289324</v>
      </c>
      <c r="H18" s="65">
        <v>281960.53999999998</v>
      </c>
      <c r="I18" s="102">
        <f>H18/F18*100</f>
        <v>106.7276441859474</v>
      </c>
      <c r="J18" s="102"/>
      <c r="K18" s="102"/>
      <c r="L18" s="102">
        <f t="shared" si="1"/>
        <v>91.31180959754461</v>
      </c>
      <c r="M18" s="102"/>
      <c r="N18" s="102"/>
      <c r="Q18" s="7"/>
      <c r="U18" s="13"/>
      <c r="V18" s="13"/>
      <c r="W18" s="104"/>
      <c r="X18" s="104"/>
      <c r="Y18" s="104"/>
      <c r="Z18" s="104"/>
      <c r="AA18" s="14"/>
      <c r="AB18" s="14"/>
      <c r="AC18" s="14"/>
      <c r="AD18" s="101"/>
      <c r="AE18" s="101"/>
      <c r="AF18" s="101"/>
      <c r="AG18" s="101"/>
      <c r="AH18" s="101"/>
      <c r="AI18" s="101"/>
    </row>
    <row r="19" spans="1:35" ht="15" customHeight="1">
      <c r="A19" s="49" t="s">
        <v>86</v>
      </c>
      <c r="B19" s="103" t="s">
        <v>87</v>
      </c>
      <c r="C19" s="103"/>
      <c r="D19" s="103"/>
      <c r="E19" s="103"/>
      <c r="F19" s="55">
        <v>34007.370000000003</v>
      </c>
      <c r="G19" s="51">
        <v>37121</v>
      </c>
      <c r="H19" s="65">
        <v>38705.78</v>
      </c>
      <c r="I19" s="102">
        <f t="shared" ref="I19:I20" si="3">H19/F19*100</f>
        <v>113.8158581507479</v>
      </c>
      <c r="J19" s="102"/>
      <c r="K19" s="102"/>
      <c r="L19" s="102">
        <f t="shared" si="1"/>
        <v>91.612214110611262</v>
      </c>
      <c r="M19" s="102"/>
      <c r="N19" s="102"/>
      <c r="Q19" s="19"/>
      <c r="U19" s="13"/>
      <c r="V19" s="13"/>
      <c r="W19" s="104"/>
      <c r="X19" s="104"/>
      <c r="Y19" s="104"/>
      <c r="Z19" s="104"/>
      <c r="AA19" s="14"/>
      <c r="AB19" s="14"/>
      <c r="AC19" s="14"/>
      <c r="AD19" s="101"/>
      <c r="AE19" s="101"/>
      <c r="AF19" s="101"/>
      <c r="AG19" s="101"/>
      <c r="AH19" s="101"/>
      <c r="AI19" s="101"/>
    </row>
    <row r="20" spans="1:35" ht="15" customHeight="1">
      <c r="A20" s="49" t="s">
        <v>88</v>
      </c>
      <c r="B20" s="103" t="s">
        <v>89</v>
      </c>
      <c r="C20" s="103"/>
      <c r="D20" s="103"/>
      <c r="E20" s="103"/>
      <c r="F20" s="55">
        <v>6241.33</v>
      </c>
      <c r="G20" s="51">
        <v>5992</v>
      </c>
      <c r="H20" s="65">
        <v>6258.19</v>
      </c>
      <c r="I20" s="102">
        <f t="shared" si="3"/>
        <v>100.27013473089869</v>
      </c>
      <c r="J20" s="102"/>
      <c r="K20" s="102"/>
      <c r="L20" s="102">
        <f t="shared" si="1"/>
        <v>104.16104806408543</v>
      </c>
      <c r="M20" s="102"/>
      <c r="N20" s="102"/>
      <c r="Q20" s="19"/>
      <c r="U20" s="13"/>
      <c r="V20" s="13"/>
      <c r="W20" s="104"/>
      <c r="X20" s="104"/>
      <c r="Y20" s="104"/>
      <c r="Z20" s="104"/>
      <c r="AA20" s="14"/>
      <c r="AB20" s="14"/>
      <c r="AC20" s="14"/>
      <c r="AD20" s="101"/>
      <c r="AE20" s="101"/>
      <c r="AF20" s="101"/>
      <c r="AG20" s="101"/>
      <c r="AH20" s="101"/>
      <c r="AI20" s="101"/>
    </row>
    <row r="21" spans="1:35" ht="22.5" customHeight="1">
      <c r="A21" s="49" t="s">
        <v>90</v>
      </c>
      <c r="B21" s="103" t="s">
        <v>91</v>
      </c>
      <c r="C21" s="103"/>
      <c r="D21" s="103"/>
      <c r="E21" s="103"/>
      <c r="F21" s="55">
        <v>26966.53</v>
      </c>
      <c r="G21" s="51">
        <v>29150</v>
      </c>
      <c r="H21" s="65">
        <v>30900.82</v>
      </c>
      <c r="I21" s="102">
        <f>H21/F21*100</f>
        <v>114.58953005818695</v>
      </c>
      <c r="J21" s="102"/>
      <c r="K21" s="102"/>
      <c r="L21" s="102">
        <f t="shared" si="1"/>
        <v>92.50953687821611</v>
      </c>
      <c r="M21" s="102"/>
      <c r="N21" s="102"/>
      <c r="Q21" s="19"/>
      <c r="U21" s="13"/>
      <c r="V21" s="13"/>
      <c r="W21" s="104"/>
      <c r="X21" s="104"/>
      <c r="Y21" s="104"/>
      <c r="Z21" s="104"/>
      <c r="AA21" s="14"/>
      <c r="AB21" s="14"/>
      <c r="AC21" s="14"/>
      <c r="AD21" s="101"/>
      <c r="AE21" s="101"/>
      <c r="AF21" s="101"/>
      <c r="AG21" s="101"/>
      <c r="AH21" s="101"/>
      <c r="AI21" s="101"/>
    </row>
    <row r="22" spans="1:35" ht="15" customHeight="1">
      <c r="A22" s="49" t="s">
        <v>92</v>
      </c>
      <c r="B22" s="103" t="s">
        <v>93</v>
      </c>
      <c r="C22" s="103"/>
      <c r="D22" s="103"/>
      <c r="E22" s="103"/>
      <c r="F22" s="55">
        <v>627.5</v>
      </c>
      <c r="G22" s="51">
        <v>1634</v>
      </c>
      <c r="H22" s="65">
        <v>1202.75</v>
      </c>
      <c r="I22" s="102">
        <f t="shared" ref="I22:I23" si="4">H22/F22*100</f>
        <v>191.67330677290838</v>
      </c>
      <c r="J22" s="102"/>
      <c r="K22" s="102"/>
      <c r="L22" s="102">
        <f t="shared" si="1"/>
        <v>38.402692778457769</v>
      </c>
      <c r="M22" s="102"/>
      <c r="N22" s="102"/>
      <c r="U22" s="13"/>
      <c r="V22" s="13"/>
      <c r="W22" s="104"/>
      <c r="X22" s="104"/>
      <c r="Y22" s="104"/>
      <c r="Z22" s="104"/>
      <c r="AA22" s="14"/>
      <c r="AB22" s="14"/>
      <c r="AC22" s="14"/>
      <c r="AD22" s="101"/>
      <c r="AE22" s="101"/>
      <c r="AF22" s="101"/>
      <c r="AG22" s="101"/>
      <c r="AH22" s="101"/>
      <c r="AI22" s="101"/>
    </row>
    <row r="23" spans="1:35" s="23" customFormat="1" ht="15" customHeight="1">
      <c r="A23" s="56">
        <v>3214</v>
      </c>
      <c r="B23" s="103" t="s">
        <v>334</v>
      </c>
      <c r="C23" s="103"/>
      <c r="D23" s="103"/>
      <c r="E23" s="103"/>
      <c r="F23" s="55">
        <v>172.01</v>
      </c>
      <c r="G23" s="51">
        <v>345</v>
      </c>
      <c r="H23" s="65">
        <v>344.02</v>
      </c>
      <c r="I23" s="102">
        <f t="shared" si="4"/>
        <v>200</v>
      </c>
      <c r="J23" s="102"/>
      <c r="K23" s="102"/>
      <c r="L23" s="102">
        <f t="shared" ref="L23" si="5">F23/G23*100</f>
        <v>49.857971014492755</v>
      </c>
      <c r="M23" s="102"/>
      <c r="N23" s="102"/>
      <c r="Q23" s="19"/>
      <c r="U23" s="21"/>
      <c r="V23" s="21"/>
      <c r="W23" s="21"/>
      <c r="X23" s="21"/>
      <c r="Y23" s="21"/>
      <c r="Z23" s="21"/>
      <c r="AA23" s="14"/>
      <c r="AB23" s="14"/>
      <c r="AC23" s="14"/>
      <c r="AD23" s="22"/>
      <c r="AE23" s="22"/>
      <c r="AF23" s="22"/>
      <c r="AG23" s="22"/>
      <c r="AH23" s="22"/>
      <c r="AI23" s="22"/>
    </row>
    <row r="24" spans="1:35" ht="15" customHeight="1">
      <c r="A24" s="49" t="s">
        <v>94</v>
      </c>
      <c r="B24" s="103" t="s">
        <v>95</v>
      </c>
      <c r="C24" s="103"/>
      <c r="D24" s="103"/>
      <c r="E24" s="103"/>
      <c r="F24" s="55">
        <v>186692.24</v>
      </c>
      <c r="G24" s="51">
        <v>200883</v>
      </c>
      <c r="H24" s="65">
        <v>190823.99</v>
      </c>
      <c r="I24" s="102">
        <f>H24/F24*100</f>
        <v>102.21313430060081</v>
      </c>
      <c r="J24" s="102"/>
      <c r="K24" s="102"/>
      <c r="L24" s="102">
        <f t="shared" si="1"/>
        <v>92.935808405887997</v>
      </c>
      <c r="M24" s="102"/>
      <c r="N24" s="102"/>
      <c r="Q24" s="19"/>
      <c r="U24" s="13"/>
      <c r="V24" s="13"/>
      <c r="W24" s="104"/>
      <c r="X24" s="104"/>
      <c r="Y24" s="104"/>
      <c r="Z24" s="104"/>
      <c r="AA24" s="14"/>
      <c r="AB24" s="14"/>
      <c r="AC24" s="14"/>
      <c r="AD24" s="101"/>
      <c r="AE24" s="101"/>
      <c r="AF24" s="101"/>
      <c r="AG24" s="101"/>
      <c r="AH24" s="101"/>
      <c r="AI24" s="101"/>
    </row>
    <row r="25" spans="1:35" ht="25.5" customHeight="1">
      <c r="A25" s="49" t="s">
        <v>96</v>
      </c>
      <c r="B25" s="103" t="s">
        <v>97</v>
      </c>
      <c r="C25" s="103"/>
      <c r="D25" s="103"/>
      <c r="E25" s="103"/>
      <c r="F25" s="55">
        <v>24884.25</v>
      </c>
      <c r="G25" s="67">
        <v>18179</v>
      </c>
      <c r="H25" s="65">
        <v>19230.07</v>
      </c>
      <c r="I25" s="102">
        <f>H25/F25*100</f>
        <v>77.278077498819528</v>
      </c>
      <c r="J25" s="102"/>
      <c r="K25" s="102"/>
      <c r="L25" s="102">
        <f t="shared" si="1"/>
        <v>136.88459211177732</v>
      </c>
      <c r="M25" s="102"/>
      <c r="N25" s="102"/>
      <c r="Q25" s="19"/>
      <c r="U25" s="13"/>
      <c r="V25" s="13"/>
      <c r="W25" s="104"/>
      <c r="X25" s="104"/>
      <c r="Y25" s="104"/>
      <c r="Z25" s="104"/>
      <c r="AA25" s="14"/>
      <c r="AB25" s="14"/>
      <c r="AC25" s="14"/>
      <c r="AD25" s="101"/>
      <c r="AE25" s="101"/>
      <c r="AF25" s="101"/>
      <c r="AG25" s="101"/>
      <c r="AH25" s="101"/>
      <c r="AI25" s="101"/>
    </row>
    <row r="26" spans="1:35" ht="15" customHeight="1">
      <c r="A26" s="49" t="s">
        <v>98</v>
      </c>
      <c r="B26" s="103" t="s">
        <v>99</v>
      </c>
      <c r="C26" s="103"/>
      <c r="D26" s="103"/>
      <c r="E26" s="103"/>
      <c r="F26" s="55">
        <v>126641.72</v>
      </c>
      <c r="G26" s="51">
        <v>140575</v>
      </c>
      <c r="H26" s="65">
        <v>130505.93</v>
      </c>
      <c r="I26" s="102">
        <f t="shared" ref="I26:I27" si="6">H26/F26*100</f>
        <v>103.0512930493995</v>
      </c>
      <c r="J26" s="102"/>
      <c r="K26" s="102"/>
      <c r="L26" s="102">
        <f t="shared" si="1"/>
        <v>90.088365641116837</v>
      </c>
      <c r="M26" s="102"/>
      <c r="N26" s="102"/>
      <c r="Q26" s="19"/>
      <c r="U26" s="13"/>
      <c r="V26" s="13"/>
      <c r="W26" s="104"/>
      <c r="X26" s="104"/>
      <c r="Y26" s="104"/>
      <c r="Z26" s="104"/>
      <c r="AA26" s="14"/>
      <c r="AB26" s="14"/>
      <c r="AC26" s="14"/>
      <c r="AD26" s="101"/>
      <c r="AE26" s="101"/>
      <c r="AF26" s="101"/>
      <c r="AG26" s="101"/>
      <c r="AH26" s="101"/>
      <c r="AI26" s="101"/>
    </row>
    <row r="27" spans="1:35" ht="15" customHeight="1">
      <c r="A27" s="49" t="s">
        <v>100</v>
      </c>
      <c r="B27" s="103" t="s">
        <v>101</v>
      </c>
      <c r="C27" s="103"/>
      <c r="D27" s="103"/>
      <c r="E27" s="103"/>
      <c r="F27" s="55">
        <v>27297.62</v>
      </c>
      <c r="G27" s="51">
        <v>35157</v>
      </c>
      <c r="H27" s="65">
        <v>34816.75</v>
      </c>
      <c r="I27" s="102">
        <f t="shared" si="6"/>
        <v>127.54500209175745</v>
      </c>
      <c r="J27" s="102"/>
      <c r="K27" s="102"/>
      <c r="L27" s="102">
        <f t="shared" si="1"/>
        <v>77.644907130870095</v>
      </c>
      <c r="M27" s="102"/>
      <c r="N27" s="102"/>
      <c r="U27" s="13"/>
      <c r="V27" s="13"/>
      <c r="W27" s="104"/>
      <c r="X27" s="104"/>
      <c r="Y27" s="104"/>
      <c r="Z27" s="104"/>
      <c r="AA27" s="14"/>
      <c r="AB27" s="14"/>
      <c r="AC27" s="14"/>
      <c r="AD27" s="101"/>
      <c r="AE27" s="101"/>
      <c r="AF27" s="101"/>
      <c r="AG27" s="101"/>
      <c r="AH27" s="101"/>
      <c r="AI27" s="101"/>
    </row>
    <row r="28" spans="1:35" ht="26.25" customHeight="1">
      <c r="A28" s="49" t="s">
        <v>102</v>
      </c>
      <c r="B28" s="103" t="s">
        <v>103</v>
      </c>
      <c r="C28" s="103"/>
      <c r="D28" s="103"/>
      <c r="E28" s="103"/>
      <c r="F28" s="55">
        <v>4907.5200000000004</v>
      </c>
      <c r="G28" s="67">
        <v>4350</v>
      </c>
      <c r="H28" s="65">
        <v>5125.2299999999996</v>
      </c>
      <c r="I28" s="102">
        <f>H28/F28*100</f>
        <v>104.43625293427228</v>
      </c>
      <c r="J28" s="102"/>
      <c r="K28" s="102"/>
      <c r="L28" s="102">
        <f t="shared" si="1"/>
        <v>112.81655172413794</v>
      </c>
      <c r="M28" s="102"/>
      <c r="N28" s="102"/>
      <c r="Q28" s="19"/>
      <c r="U28" s="13"/>
      <c r="V28" s="13"/>
      <c r="W28" s="104"/>
      <c r="X28" s="104"/>
      <c r="Y28" s="104"/>
      <c r="Z28" s="104"/>
      <c r="AA28" s="14"/>
      <c r="AB28" s="14"/>
      <c r="AC28" s="14"/>
      <c r="AD28" s="101"/>
      <c r="AE28" s="101"/>
      <c r="AF28" s="101"/>
      <c r="AG28" s="101"/>
      <c r="AH28" s="101"/>
      <c r="AI28" s="101"/>
    </row>
    <row r="29" spans="1:35" ht="15" customHeight="1">
      <c r="A29" s="49" t="s">
        <v>104</v>
      </c>
      <c r="B29" s="103" t="s">
        <v>105</v>
      </c>
      <c r="C29" s="103"/>
      <c r="D29" s="103"/>
      <c r="E29" s="103"/>
      <c r="F29" s="55">
        <v>1958.65</v>
      </c>
      <c r="G29" s="51">
        <v>2438</v>
      </c>
      <c r="H29" s="65">
        <v>962.04</v>
      </c>
      <c r="I29" s="102">
        <f>H29/F29*100</f>
        <v>49.117504403543258</v>
      </c>
      <c r="J29" s="102"/>
      <c r="K29" s="102"/>
      <c r="L29" s="102">
        <f t="shared" si="1"/>
        <v>80.338392124692376</v>
      </c>
      <c r="M29" s="102"/>
      <c r="N29" s="102"/>
      <c r="Q29" s="19"/>
      <c r="U29" s="13"/>
      <c r="V29" s="13"/>
      <c r="W29" s="104"/>
      <c r="X29" s="104"/>
      <c r="Y29" s="104"/>
      <c r="Z29" s="104"/>
      <c r="AA29" s="14"/>
      <c r="AB29" s="14"/>
      <c r="AC29" s="14"/>
      <c r="AD29" s="101"/>
      <c r="AE29" s="101"/>
      <c r="AF29" s="101"/>
      <c r="AG29" s="101"/>
      <c r="AH29" s="101"/>
      <c r="AI29" s="101"/>
    </row>
    <row r="30" spans="1:35" ht="15" customHeight="1">
      <c r="A30" s="49" t="s">
        <v>106</v>
      </c>
      <c r="B30" s="103" t="s">
        <v>107</v>
      </c>
      <c r="C30" s="103"/>
      <c r="D30" s="103"/>
      <c r="E30" s="103"/>
      <c r="F30" s="55">
        <v>1002.48</v>
      </c>
      <c r="G30" s="51">
        <v>184</v>
      </c>
      <c r="H30" s="65">
        <v>183.97</v>
      </c>
      <c r="I30" s="102">
        <f t="shared" ref="I30:I31" si="7">H30/F30*100</f>
        <v>18.351488308993698</v>
      </c>
      <c r="J30" s="102"/>
      <c r="K30" s="102"/>
      <c r="L30" s="102">
        <f t="shared" si="1"/>
        <v>544.82608695652175</v>
      </c>
      <c r="M30" s="102"/>
      <c r="N30" s="102"/>
      <c r="Q30" s="19"/>
      <c r="U30" s="13"/>
      <c r="V30" s="13"/>
      <c r="W30" s="104"/>
      <c r="X30" s="104"/>
      <c r="Y30" s="104"/>
      <c r="Z30" s="104"/>
      <c r="AA30" s="14"/>
      <c r="AB30" s="14"/>
      <c r="AC30" s="14"/>
      <c r="AD30" s="101"/>
      <c r="AE30" s="101"/>
      <c r="AF30" s="101"/>
      <c r="AG30" s="101"/>
      <c r="AH30" s="101"/>
      <c r="AI30" s="101"/>
    </row>
    <row r="31" spans="1:35" ht="15" customHeight="1">
      <c r="A31" s="49" t="s">
        <v>108</v>
      </c>
      <c r="B31" s="103" t="s">
        <v>109</v>
      </c>
      <c r="C31" s="103"/>
      <c r="D31" s="103"/>
      <c r="E31" s="103"/>
      <c r="F31" s="55">
        <v>34617.03</v>
      </c>
      <c r="G31" s="51">
        <v>45783</v>
      </c>
      <c r="H31" s="65">
        <v>47756.46</v>
      </c>
      <c r="I31" s="102">
        <f t="shared" si="7"/>
        <v>137.95654913203126</v>
      </c>
      <c r="J31" s="102"/>
      <c r="K31" s="102"/>
      <c r="L31" s="102">
        <f t="shared" si="1"/>
        <v>75.61110019002686</v>
      </c>
      <c r="M31" s="102"/>
      <c r="N31" s="102"/>
      <c r="Q31" s="19"/>
      <c r="U31" s="13"/>
      <c r="V31" s="104"/>
      <c r="W31" s="104"/>
      <c r="X31" s="104"/>
      <c r="Y31" s="104"/>
      <c r="Z31" s="14"/>
      <c r="AA31" s="14"/>
      <c r="AB31" s="14"/>
      <c r="AC31" s="101"/>
      <c r="AD31" s="101"/>
      <c r="AE31" s="101"/>
      <c r="AF31" s="101"/>
      <c r="AG31" s="101"/>
      <c r="AH31" s="101"/>
    </row>
    <row r="32" spans="1:35" ht="15" customHeight="1">
      <c r="A32" s="49" t="s">
        <v>110</v>
      </c>
      <c r="B32" s="103" t="s">
        <v>111</v>
      </c>
      <c r="C32" s="103"/>
      <c r="D32" s="103"/>
      <c r="E32" s="103"/>
      <c r="F32" s="55">
        <v>3169.24</v>
      </c>
      <c r="G32" s="51">
        <v>3870</v>
      </c>
      <c r="H32" s="65">
        <v>3569.4</v>
      </c>
      <c r="I32" s="102">
        <f>H32/F32*100</f>
        <v>112.62637099115247</v>
      </c>
      <c r="J32" s="102"/>
      <c r="K32" s="102"/>
      <c r="L32" s="102">
        <f t="shared" si="1"/>
        <v>81.892506459948308</v>
      </c>
      <c r="M32" s="102"/>
      <c r="N32" s="102"/>
      <c r="Q32" s="19"/>
      <c r="U32" s="13"/>
      <c r="V32" s="104"/>
      <c r="W32" s="104"/>
      <c r="X32" s="104"/>
      <c r="Y32" s="104"/>
      <c r="Z32" s="14"/>
      <c r="AA32" s="14"/>
      <c r="AB32" s="14"/>
      <c r="AC32" s="101"/>
      <c r="AD32" s="101"/>
      <c r="AE32" s="101"/>
      <c r="AF32" s="101"/>
      <c r="AG32" s="101"/>
      <c r="AH32" s="101"/>
    </row>
    <row r="33" spans="1:34" ht="15" customHeight="1">
      <c r="A33" s="49" t="s">
        <v>112</v>
      </c>
      <c r="B33" s="103" t="s">
        <v>113</v>
      </c>
      <c r="C33" s="103"/>
      <c r="D33" s="103"/>
      <c r="E33" s="103"/>
      <c r="F33" s="55">
        <v>11221.44</v>
      </c>
      <c r="G33" s="51">
        <v>22145</v>
      </c>
      <c r="H33" s="65">
        <v>22084.86</v>
      </c>
      <c r="I33" s="102">
        <f>H33/F33*100</f>
        <v>196.80950038497733</v>
      </c>
      <c r="J33" s="102"/>
      <c r="K33" s="102"/>
      <c r="L33" s="102">
        <f t="shared" si="1"/>
        <v>50.672567170918946</v>
      </c>
      <c r="M33" s="102"/>
      <c r="N33" s="102"/>
      <c r="Q33" s="19"/>
      <c r="U33" s="13"/>
      <c r="V33" s="104"/>
      <c r="W33" s="104"/>
      <c r="X33" s="104"/>
      <c r="Y33" s="104"/>
      <c r="Z33" s="14"/>
      <c r="AA33" s="14"/>
      <c r="AB33" s="14"/>
      <c r="AC33" s="101"/>
      <c r="AD33" s="101"/>
      <c r="AE33" s="101"/>
      <c r="AF33" s="101"/>
      <c r="AG33" s="101"/>
      <c r="AH33" s="101"/>
    </row>
    <row r="34" spans="1:34" ht="15" customHeight="1">
      <c r="A34" s="49" t="s">
        <v>114</v>
      </c>
      <c r="B34" s="103" t="s">
        <v>115</v>
      </c>
      <c r="C34" s="103"/>
      <c r="D34" s="103"/>
      <c r="E34" s="103"/>
      <c r="F34" s="55">
        <v>0</v>
      </c>
      <c r="G34" s="51">
        <v>200</v>
      </c>
      <c r="H34" s="65">
        <v>58.75</v>
      </c>
      <c r="I34" s="102" t="e">
        <f t="shared" ref="I34:I35" si="8">H34/F34*100</f>
        <v>#DIV/0!</v>
      </c>
      <c r="J34" s="102"/>
      <c r="K34" s="102"/>
      <c r="L34" s="102">
        <f t="shared" si="1"/>
        <v>0</v>
      </c>
      <c r="M34" s="102"/>
      <c r="N34" s="102"/>
      <c r="Q34" s="19"/>
      <c r="U34" s="13"/>
      <c r="V34" s="104"/>
      <c r="W34" s="104"/>
      <c r="X34" s="104"/>
      <c r="Y34" s="104"/>
      <c r="Z34" s="14"/>
      <c r="AA34" s="14"/>
      <c r="AB34" s="14"/>
      <c r="AC34" s="101"/>
      <c r="AD34" s="101"/>
      <c r="AE34" s="101"/>
      <c r="AF34" s="101"/>
      <c r="AG34" s="101"/>
      <c r="AH34" s="101"/>
    </row>
    <row r="35" spans="1:34" ht="15" customHeight="1">
      <c r="A35" s="49" t="s">
        <v>116</v>
      </c>
      <c r="B35" s="103" t="s">
        <v>117</v>
      </c>
      <c r="C35" s="103"/>
      <c r="D35" s="103"/>
      <c r="E35" s="103"/>
      <c r="F35" s="55">
        <v>8373.4</v>
      </c>
      <c r="G35" s="51">
        <v>7246</v>
      </c>
      <c r="H35" s="65">
        <v>8042.98</v>
      </c>
      <c r="I35" s="102">
        <f t="shared" si="8"/>
        <v>96.053932691618698</v>
      </c>
      <c r="J35" s="102"/>
      <c r="K35" s="102"/>
      <c r="L35" s="102">
        <f t="shared" si="1"/>
        <v>115.55892906431133</v>
      </c>
      <c r="M35" s="102"/>
      <c r="N35" s="102"/>
      <c r="Q35" s="19"/>
      <c r="U35" s="13"/>
      <c r="V35" s="104"/>
      <c r="W35" s="104"/>
      <c r="X35" s="104"/>
      <c r="Y35" s="104"/>
      <c r="Z35" s="14"/>
      <c r="AA35" s="14"/>
      <c r="AB35" s="14"/>
      <c r="AC35" s="101"/>
      <c r="AD35" s="101"/>
      <c r="AE35" s="101"/>
      <c r="AF35" s="101"/>
      <c r="AG35" s="101"/>
      <c r="AH35" s="101"/>
    </row>
    <row r="36" spans="1:34" ht="15" customHeight="1">
      <c r="A36" s="49" t="s">
        <v>118</v>
      </c>
      <c r="B36" s="103" t="s">
        <v>119</v>
      </c>
      <c r="C36" s="103"/>
      <c r="D36" s="103"/>
      <c r="E36" s="103"/>
      <c r="F36" s="55">
        <v>0</v>
      </c>
      <c r="G36" s="51">
        <v>100</v>
      </c>
      <c r="H36" s="65">
        <v>0</v>
      </c>
      <c r="I36" s="102" t="e">
        <f>H36/F36*100</f>
        <v>#DIV/0!</v>
      </c>
      <c r="J36" s="102"/>
      <c r="K36" s="102"/>
      <c r="L36" s="102">
        <f t="shared" si="1"/>
        <v>0</v>
      </c>
      <c r="M36" s="102"/>
      <c r="N36" s="102"/>
      <c r="Q36" s="19"/>
      <c r="U36" s="13"/>
      <c r="V36" s="104"/>
      <c r="W36" s="104"/>
      <c r="X36" s="104"/>
      <c r="Y36" s="104"/>
      <c r="Z36" s="14"/>
      <c r="AA36" s="14"/>
      <c r="AB36" s="14"/>
      <c r="AC36" s="101"/>
      <c r="AD36" s="101"/>
      <c r="AE36" s="101"/>
      <c r="AF36" s="101"/>
      <c r="AG36" s="101"/>
      <c r="AH36" s="101"/>
    </row>
    <row r="37" spans="1:34" ht="15" customHeight="1">
      <c r="A37" s="49" t="s">
        <v>120</v>
      </c>
      <c r="B37" s="103" t="s">
        <v>121</v>
      </c>
      <c r="C37" s="103"/>
      <c r="D37" s="103"/>
      <c r="E37" s="103"/>
      <c r="F37" s="55">
        <v>4074.37</v>
      </c>
      <c r="G37" s="51">
        <v>3960</v>
      </c>
      <c r="H37" s="65">
        <v>3297.85</v>
      </c>
      <c r="I37" s="102">
        <f t="shared" ref="I37" si="9">H37/F37*100</f>
        <v>80.941347987541633</v>
      </c>
      <c r="J37" s="102"/>
      <c r="K37" s="102"/>
      <c r="L37" s="102">
        <f t="shared" si="1"/>
        <v>102.88813131313131</v>
      </c>
      <c r="M37" s="102"/>
      <c r="N37" s="102"/>
      <c r="Q37" s="19"/>
      <c r="U37" s="13"/>
      <c r="V37" s="104"/>
      <c r="W37" s="104"/>
      <c r="X37" s="104"/>
      <c r="Y37" s="104"/>
      <c r="Z37" s="14"/>
      <c r="AA37" s="14"/>
      <c r="AB37" s="14"/>
      <c r="AC37" s="101"/>
      <c r="AD37" s="101"/>
      <c r="AE37" s="101"/>
      <c r="AF37" s="101"/>
      <c r="AG37" s="101"/>
      <c r="AH37" s="101"/>
    </row>
    <row r="38" spans="1:34" ht="15" customHeight="1">
      <c r="A38" s="49" t="s">
        <v>122</v>
      </c>
      <c r="B38" s="103" t="s">
        <v>123</v>
      </c>
      <c r="C38" s="103"/>
      <c r="D38" s="103"/>
      <c r="E38" s="103"/>
      <c r="F38" s="55">
        <v>1254.96</v>
      </c>
      <c r="G38" s="51">
        <v>1658</v>
      </c>
      <c r="H38" s="65">
        <v>3020.22</v>
      </c>
      <c r="I38" s="102">
        <f>H38/F38*100</f>
        <v>240.6626506024096</v>
      </c>
      <c r="J38" s="102"/>
      <c r="K38" s="102"/>
      <c r="L38" s="102">
        <f t="shared" si="1"/>
        <v>75.691194209891435</v>
      </c>
      <c r="M38" s="102"/>
      <c r="N38" s="102"/>
      <c r="Q38" s="19"/>
      <c r="U38" s="13"/>
      <c r="V38" s="104"/>
      <c r="W38" s="104"/>
      <c r="X38" s="104"/>
      <c r="Y38" s="104"/>
      <c r="Z38" s="14"/>
      <c r="AA38" s="14"/>
      <c r="AB38" s="14"/>
      <c r="AC38" s="101"/>
      <c r="AD38" s="101"/>
      <c r="AE38" s="101"/>
      <c r="AF38" s="101"/>
      <c r="AG38" s="101"/>
      <c r="AH38" s="101"/>
    </row>
    <row r="39" spans="1:34" ht="15" customHeight="1">
      <c r="A39" s="49" t="s">
        <v>124</v>
      </c>
      <c r="B39" s="103" t="s">
        <v>125</v>
      </c>
      <c r="C39" s="103"/>
      <c r="D39" s="103"/>
      <c r="E39" s="103"/>
      <c r="F39" s="55">
        <v>5417.53</v>
      </c>
      <c r="G39" s="51">
        <v>5842</v>
      </c>
      <c r="H39" s="65">
        <v>6595.4</v>
      </c>
      <c r="I39" s="102">
        <f t="shared" ref="I39:I40" si="10">H39/F39*100</f>
        <v>121.74182699495894</v>
      </c>
      <c r="J39" s="102"/>
      <c r="K39" s="102"/>
      <c r="L39" s="102">
        <f t="shared" si="1"/>
        <v>92.734166381376241</v>
      </c>
      <c r="M39" s="102"/>
      <c r="N39" s="102"/>
      <c r="U39" s="13"/>
      <c r="V39" s="104"/>
      <c r="W39" s="104"/>
      <c r="X39" s="104"/>
      <c r="Y39" s="104"/>
      <c r="Z39" s="14"/>
      <c r="AA39" s="14"/>
      <c r="AB39" s="14"/>
      <c r="AC39" s="101"/>
      <c r="AD39" s="101"/>
      <c r="AE39" s="101"/>
      <c r="AF39" s="101"/>
      <c r="AG39" s="101"/>
      <c r="AH39" s="101"/>
    </row>
    <row r="40" spans="1:34" ht="15" customHeight="1">
      <c r="A40" s="49" t="s">
        <v>126</v>
      </c>
      <c r="B40" s="103" t="s">
        <v>127</v>
      </c>
      <c r="C40" s="103"/>
      <c r="D40" s="103"/>
      <c r="E40" s="103"/>
      <c r="F40" s="55">
        <v>1106.0899999999999</v>
      </c>
      <c r="G40" s="51">
        <v>762</v>
      </c>
      <c r="H40" s="65">
        <v>1087</v>
      </c>
      <c r="I40" s="102">
        <f t="shared" si="10"/>
        <v>98.27410066088656</v>
      </c>
      <c r="J40" s="102"/>
      <c r="K40" s="102"/>
      <c r="L40" s="102">
        <f t="shared" si="1"/>
        <v>145.15616797900262</v>
      </c>
      <c r="M40" s="102"/>
      <c r="N40" s="102"/>
      <c r="Q40" s="19"/>
      <c r="U40" s="13"/>
      <c r="V40" s="104"/>
      <c r="W40" s="104"/>
      <c r="X40" s="104"/>
      <c r="Y40" s="104"/>
      <c r="Z40" s="14"/>
      <c r="AA40" s="14"/>
      <c r="AB40" s="14"/>
      <c r="AC40" s="101"/>
      <c r="AD40" s="101"/>
      <c r="AE40" s="101"/>
      <c r="AF40" s="101"/>
      <c r="AG40" s="101"/>
      <c r="AH40" s="101"/>
    </row>
    <row r="41" spans="1:34" ht="15" customHeight="1">
      <c r="A41" s="49" t="s">
        <v>128</v>
      </c>
      <c r="B41" s="103" t="s">
        <v>129</v>
      </c>
      <c r="C41" s="103"/>
      <c r="D41" s="103"/>
      <c r="E41" s="103"/>
      <c r="F41" s="55">
        <v>8870.34</v>
      </c>
      <c r="G41" s="51">
        <v>5537</v>
      </c>
      <c r="H41" s="65">
        <v>4674.3100000000004</v>
      </c>
      <c r="I41" s="102">
        <f t="shared" ref="I41" si="11">H41/F41*100</f>
        <v>52.695950775280323</v>
      </c>
      <c r="J41" s="102"/>
      <c r="K41" s="102"/>
      <c r="L41" s="102">
        <f t="shared" ref="L41:L64" si="12">F41/G41*100</f>
        <v>160.20119198121728</v>
      </c>
      <c r="M41" s="102"/>
      <c r="N41" s="102"/>
      <c r="Q41" s="19"/>
      <c r="U41" s="13"/>
      <c r="V41" s="104"/>
      <c r="W41" s="104"/>
      <c r="X41" s="104"/>
      <c r="Y41" s="104"/>
      <c r="Z41" s="14"/>
      <c r="AA41" s="14"/>
      <c r="AB41" s="14"/>
      <c r="AC41" s="101"/>
      <c r="AD41" s="101"/>
      <c r="AE41" s="101"/>
      <c r="AF41" s="101"/>
      <c r="AG41" s="101"/>
      <c r="AH41" s="101"/>
    </row>
    <row r="42" spans="1:34" s="23" customFormat="1" ht="15" customHeight="1">
      <c r="A42" s="56">
        <v>3291</v>
      </c>
      <c r="B42" s="103" t="s">
        <v>357</v>
      </c>
      <c r="C42" s="103"/>
      <c r="D42" s="103"/>
      <c r="E42" s="103"/>
      <c r="F42" s="55">
        <v>910.36</v>
      </c>
      <c r="G42" s="51">
        <v>65</v>
      </c>
      <c r="H42" s="65">
        <v>64.5</v>
      </c>
      <c r="I42" s="102">
        <f>H42/F42*100</f>
        <v>7.0851091875741474</v>
      </c>
      <c r="J42" s="102"/>
      <c r="K42" s="102"/>
      <c r="L42" s="54"/>
      <c r="M42" s="54"/>
      <c r="N42" s="54"/>
      <c r="U42" s="21"/>
      <c r="V42" s="21"/>
      <c r="W42" s="21"/>
      <c r="X42" s="21"/>
      <c r="Y42" s="21"/>
      <c r="Z42" s="14"/>
      <c r="AA42" s="14"/>
      <c r="AB42" s="14"/>
      <c r="AC42" s="22"/>
      <c r="AD42" s="22"/>
      <c r="AE42" s="22"/>
      <c r="AF42" s="22"/>
      <c r="AG42" s="22"/>
      <c r="AH42" s="22"/>
    </row>
    <row r="43" spans="1:34" ht="15" customHeight="1">
      <c r="A43" s="49" t="s">
        <v>130</v>
      </c>
      <c r="B43" s="103" t="s">
        <v>131</v>
      </c>
      <c r="C43" s="103"/>
      <c r="D43" s="103"/>
      <c r="E43" s="103"/>
      <c r="F43" s="55">
        <v>46.43</v>
      </c>
      <c r="G43" s="51">
        <v>0</v>
      </c>
      <c r="H43" s="65">
        <v>0</v>
      </c>
      <c r="I43" s="102">
        <f>H43/F43*100</f>
        <v>0</v>
      </c>
      <c r="J43" s="102"/>
      <c r="K43" s="102"/>
      <c r="L43" s="102" t="e">
        <f t="shared" si="12"/>
        <v>#DIV/0!</v>
      </c>
      <c r="M43" s="102"/>
      <c r="N43" s="102"/>
      <c r="U43" s="13"/>
      <c r="V43" s="104"/>
      <c r="W43" s="104"/>
      <c r="X43" s="104"/>
      <c r="Y43" s="104"/>
      <c r="Z43" s="14"/>
      <c r="AA43" s="14"/>
      <c r="AB43" s="14"/>
      <c r="AC43" s="101"/>
      <c r="AD43" s="101"/>
      <c r="AE43" s="101"/>
      <c r="AF43" s="101"/>
      <c r="AG43" s="101"/>
      <c r="AH43" s="101"/>
    </row>
    <row r="44" spans="1:34" ht="15" customHeight="1">
      <c r="A44" s="49" t="s">
        <v>132</v>
      </c>
      <c r="B44" s="103" t="s">
        <v>133</v>
      </c>
      <c r="C44" s="103"/>
      <c r="D44" s="103"/>
      <c r="E44" s="103"/>
      <c r="F44" s="55">
        <v>212.09</v>
      </c>
      <c r="G44" s="51">
        <v>220</v>
      </c>
      <c r="H44" s="65">
        <v>195</v>
      </c>
      <c r="I44" s="102">
        <f t="shared" ref="I44:I49" si="13">H44/F44*100</f>
        <v>91.94210005186477</v>
      </c>
      <c r="J44" s="102"/>
      <c r="K44" s="102"/>
      <c r="L44" s="102">
        <f t="shared" si="12"/>
        <v>96.404545454545456</v>
      </c>
      <c r="M44" s="102"/>
      <c r="N44" s="102"/>
      <c r="U44" s="13"/>
      <c r="V44" s="104"/>
      <c r="W44" s="104"/>
      <c r="X44" s="104"/>
      <c r="Y44" s="104"/>
      <c r="Z44" s="14"/>
      <c r="AA44" s="14"/>
      <c r="AB44" s="14"/>
      <c r="AC44" s="101"/>
      <c r="AD44" s="101"/>
      <c r="AE44" s="101"/>
      <c r="AF44" s="101"/>
      <c r="AG44" s="101"/>
      <c r="AH44" s="101"/>
    </row>
    <row r="45" spans="1:34" ht="15" customHeight="1">
      <c r="A45" s="49" t="s">
        <v>134</v>
      </c>
      <c r="B45" s="103" t="s">
        <v>135</v>
      </c>
      <c r="C45" s="103"/>
      <c r="D45" s="103"/>
      <c r="E45" s="103"/>
      <c r="F45" s="55">
        <v>1618.67</v>
      </c>
      <c r="G45" s="51">
        <v>913</v>
      </c>
      <c r="H45" s="65">
        <v>912.08</v>
      </c>
      <c r="I45" s="102">
        <f t="shared" si="13"/>
        <v>56.347495165784252</v>
      </c>
      <c r="J45" s="102"/>
      <c r="K45" s="102"/>
      <c r="L45" s="102">
        <f t="shared" si="12"/>
        <v>177.29134720700986</v>
      </c>
      <c r="M45" s="102"/>
      <c r="N45" s="102"/>
      <c r="U45" s="13"/>
      <c r="V45" s="104"/>
      <c r="W45" s="104"/>
      <c r="X45" s="104"/>
      <c r="Y45" s="104"/>
      <c r="Z45" s="14"/>
      <c r="AA45" s="14"/>
      <c r="AB45" s="14"/>
      <c r="AC45" s="101"/>
      <c r="AD45" s="101"/>
      <c r="AE45" s="101"/>
      <c r="AF45" s="101"/>
      <c r="AG45" s="101"/>
      <c r="AH45" s="101"/>
    </row>
    <row r="46" spans="1:34" ht="15" customHeight="1">
      <c r="A46" s="49" t="s">
        <v>136</v>
      </c>
      <c r="B46" s="103" t="s">
        <v>137</v>
      </c>
      <c r="C46" s="103"/>
      <c r="D46" s="103"/>
      <c r="E46" s="103"/>
      <c r="F46" s="55">
        <v>2687.5</v>
      </c>
      <c r="G46" s="51">
        <v>0</v>
      </c>
      <c r="H46" s="65">
        <v>0</v>
      </c>
      <c r="I46" s="102">
        <f t="shared" si="13"/>
        <v>0</v>
      </c>
      <c r="J46" s="102"/>
      <c r="K46" s="102"/>
      <c r="L46" s="102" t="e">
        <f t="shared" si="12"/>
        <v>#DIV/0!</v>
      </c>
      <c r="M46" s="102"/>
      <c r="N46" s="102"/>
      <c r="U46" s="13"/>
      <c r="V46" s="104"/>
      <c r="W46" s="104"/>
      <c r="X46" s="104"/>
      <c r="Y46" s="104"/>
      <c r="Z46" s="14"/>
      <c r="AA46" s="14"/>
      <c r="AB46" s="14"/>
      <c r="AC46" s="101"/>
      <c r="AD46" s="101"/>
      <c r="AE46" s="101"/>
      <c r="AF46" s="101"/>
      <c r="AG46" s="101"/>
      <c r="AH46" s="101"/>
    </row>
    <row r="47" spans="1:34" ht="15" customHeight="1">
      <c r="A47" s="49" t="s">
        <v>138</v>
      </c>
      <c r="B47" s="103" t="s">
        <v>129</v>
      </c>
      <c r="C47" s="103"/>
      <c r="D47" s="103"/>
      <c r="E47" s="103"/>
      <c r="F47" s="55">
        <v>3395.29</v>
      </c>
      <c r="G47" s="51">
        <v>4339</v>
      </c>
      <c r="H47" s="65">
        <v>3502.73</v>
      </c>
      <c r="I47" s="102">
        <f t="shared" si="13"/>
        <v>103.16438360198981</v>
      </c>
      <c r="J47" s="102"/>
      <c r="K47" s="102"/>
      <c r="L47" s="102">
        <f t="shared" si="12"/>
        <v>78.250518552661902</v>
      </c>
      <c r="M47" s="102"/>
      <c r="N47" s="102"/>
      <c r="U47" s="13"/>
      <c r="V47" s="104"/>
      <c r="W47" s="104"/>
      <c r="X47" s="104"/>
      <c r="Y47" s="104"/>
      <c r="Z47" s="14"/>
      <c r="AA47" s="14"/>
      <c r="AB47" s="14"/>
      <c r="AC47" s="101"/>
      <c r="AD47" s="101"/>
      <c r="AE47" s="101"/>
      <c r="AF47" s="101"/>
      <c r="AG47" s="101"/>
      <c r="AH47" s="101"/>
    </row>
    <row r="48" spans="1:34" ht="15" customHeight="1">
      <c r="A48" s="49" t="s">
        <v>139</v>
      </c>
      <c r="B48" s="103" t="s">
        <v>140</v>
      </c>
      <c r="C48" s="103"/>
      <c r="D48" s="103"/>
      <c r="E48" s="103"/>
      <c r="F48" s="55">
        <v>1989.46</v>
      </c>
      <c r="G48" s="51">
        <v>450</v>
      </c>
      <c r="H48" s="65">
        <v>383.68</v>
      </c>
      <c r="I48" s="102">
        <f t="shared" si="13"/>
        <v>19.285635298020569</v>
      </c>
      <c r="J48" s="102"/>
      <c r="K48" s="102"/>
      <c r="L48" s="102">
        <f t="shared" si="12"/>
        <v>442.10222222222228</v>
      </c>
      <c r="M48" s="102"/>
      <c r="N48" s="102"/>
      <c r="U48" s="13"/>
      <c r="V48" s="104"/>
      <c r="W48" s="104"/>
      <c r="X48" s="104"/>
      <c r="Y48" s="104"/>
      <c r="Z48" s="14"/>
      <c r="AA48" s="14"/>
      <c r="AB48" s="14"/>
      <c r="AC48" s="101"/>
      <c r="AD48" s="101"/>
      <c r="AE48" s="101"/>
      <c r="AF48" s="101"/>
      <c r="AG48" s="101"/>
      <c r="AH48" s="101"/>
    </row>
    <row r="49" spans="1:35" ht="15" customHeight="1">
      <c r="A49" s="49" t="s">
        <v>141</v>
      </c>
      <c r="B49" s="103" t="s">
        <v>142</v>
      </c>
      <c r="C49" s="103"/>
      <c r="D49" s="103"/>
      <c r="E49" s="103"/>
      <c r="F49" s="55">
        <v>1989.46</v>
      </c>
      <c r="G49" s="51">
        <v>450</v>
      </c>
      <c r="H49" s="65">
        <v>383.68</v>
      </c>
      <c r="I49" s="102">
        <f t="shared" si="13"/>
        <v>19.285635298020569</v>
      </c>
      <c r="J49" s="102"/>
      <c r="K49" s="102"/>
      <c r="L49" s="102">
        <f t="shared" si="12"/>
        <v>442.10222222222228</v>
      </c>
      <c r="M49" s="102"/>
      <c r="N49" s="102"/>
      <c r="U49" s="13"/>
      <c r="V49" s="13"/>
      <c r="W49" s="104"/>
      <c r="X49" s="104"/>
      <c r="Y49" s="104"/>
      <c r="Z49" s="104"/>
      <c r="AA49" s="14"/>
      <c r="AB49" s="14"/>
      <c r="AC49" s="14"/>
      <c r="AD49" s="101"/>
      <c r="AE49" s="101"/>
      <c r="AF49" s="101"/>
      <c r="AG49" s="101"/>
      <c r="AH49" s="101"/>
      <c r="AI49" s="101"/>
    </row>
    <row r="50" spans="1:35" ht="24.75" customHeight="1">
      <c r="A50" s="49" t="s">
        <v>143</v>
      </c>
      <c r="B50" s="103" t="s">
        <v>144</v>
      </c>
      <c r="C50" s="103"/>
      <c r="D50" s="103"/>
      <c r="E50" s="103"/>
      <c r="F50" s="50">
        <v>607.36</v>
      </c>
      <c r="G50" s="51">
        <v>450</v>
      </c>
      <c r="H50" s="63">
        <v>383.68</v>
      </c>
      <c r="I50" s="102">
        <f>H50/F50*100</f>
        <v>63.171759747102207</v>
      </c>
      <c r="J50" s="102"/>
      <c r="K50" s="102"/>
      <c r="L50" s="102">
        <f t="shared" si="12"/>
        <v>134.9688888888889</v>
      </c>
      <c r="M50" s="102"/>
      <c r="N50" s="102"/>
      <c r="U50" s="13"/>
      <c r="V50" s="13"/>
      <c r="W50" s="104"/>
      <c r="X50" s="104"/>
      <c r="Y50" s="104"/>
      <c r="Z50" s="104"/>
      <c r="AA50" s="14"/>
      <c r="AB50" s="14"/>
      <c r="AC50" s="14"/>
      <c r="AD50" s="101"/>
      <c r="AE50" s="101"/>
      <c r="AF50" s="101"/>
      <c r="AG50" s="101"/>
      <c r="AH50" s="101"/>
      <c r="AI50" s="101"/>
    </row>
    <row r="51" spans="1:35" ht="15" customHeight="1">
      <c r="A51" s="49" t="s">
        <v>145</v>
      </c>
      <c r="B51" s="103" t="s">
        <v>146</v>
      </c>
      <c r="C51" s="103"/>
      <c r="D51" s="103"/>
      <c r="E51" s="103"/>
      <c r="F51" s="55">
        <v>1382.1</v>
      </c>
      <c r="G51" s="51">
        <v>0</v>
      </c>
      <c r="H51" s="65">
        <v>0</v>
      </c>
      <c r="I51" s="102">
        <f t="shared" ref="I51:I52" si="14">H51/F51*100</f>
        <v>0</v>
      </c>
      <c r="J51" s="102"/>
      <c r="K51" s="102"/>
      <c r="L51" s="102" t="e">
        <f t="shared" si="12"/>
        <v>#DIV/0!</v>
      </c>
      <c r="M51" s="102"/>
      <c r="N51" s="102"/>
      <c r="U51" s="13"/>
      <c r="V51" s="13"/>
      <c r="W51" s="104"/>
      <c r="X51" s="104"/>
      <c r="Y51" s="104"/>
      <c r="Z51" s="104"/>
      <c r="AA51" s="14"/>
      <c r="AB51" s="14"/>
      <c r="AC51" s="14"/>
      <c r="AD51" s="101"/>
      <c r="AE51" s="101"/>
      <c r="AF51" s="101"/>
      <c r="AG51" s="101"/>
      <c r="AH51" s="101"/>
      <c r="AI51" s="101"/>
    </row>
    <row r="52" spans="1:35" ht="21.75" customHeight="1">
      <c r="A52" s="49" t="s">
        <v>147</v>
      </c>
      <c r="B52" s="103" t="s">
        <v>148</v>
      </c>
      <c r="C52" s="103"/>
      <c r="D52" s="103"/>
      <c r="E52" s="103"/>
      <c r="F52" s="55">
        <v>52747.13</v>
      </c>
      <c r="G52" s="51">
        <v>45000</v>
      </c>
      <c r="H52" s="65">
        <v>53054.81</v>
      </c>
      <c r="I52" s="102">
        <f t="shared" si="14"/>
        <v>100.58331135741415</v>
      </c>
      <c r="J52" s="102"/>
      <c r="K52" s="102"/>
      <c r="L52" s="102">
        <f t="shared" si="12"/>
        <v>117.21584444444444</v>
      </c>
      <c r="M52" s="102"/>
      <c r="N52" s="102"/>
      <c r="U52" s="13"/>
      <c r="V52" s="13"/>
      <c r="W52" s="104"/>
      <c r="X52" s="104"/>
      <c r="Y52" s="104"/>
      <c r="Z52" s="104"/>
      <c r="AA52" s="14"/>
      <c r="AB52" s="14"/>
      <c r="AC52" s="14"/>
      <c r="AD52" s="101"/>
      <c r="AE52" s="101"/>
      <c r="AF52" s="101"/>
      <c r="AG52" s="101"/>
      <c r="AH52" s="101"/>
      <c r="AI52" s="101"/>
    </row>
    <row r="53" spans="1:35" ht="25.5" customHeight="1">
      <c r="A53" s="49" t="s">
        <v>149</v>
      </c>
      <c r="B53" s="103" t="s">
        <v>150</v>
      </c>
      <c r="C53" s="103"/>
      <c r="D53" s="103"/>
      <c r="E53" s="103"/>
      <c r="F53" s="50">
        <v>52747.13</v>
      </c>
      <c r="G53" s="51">
        <v>45000</v>
      </c>
      <c r="H53" s="63">
        <v>53054.81</v>
      </c>
      <c r="I53" s="102">
        <f t="shared" ref="I53:I54" si="15">H53/F53*100</f>
        <v>100.58331135741415</v>
      </c>
      <c r="J53" s="102"/>
      <c r="K53" s="102"/>
      <c r="L53" s="102">
        <f t="shared" si="12"/>
        <v>117.21584444444444</v>
      </c>
      <c r="M53" s="102"/>
      <c r="N53" s="102"/>
      <c r="U53" s="13"/>
      <c r="V53" s="13"/>
      <c r="W53" s="104"/>
      <c r="X53" s="104"/>
      <c r="Y53" s="104"/>
      <c r="Z53" s="104"/>
      <c r="AA53" s="14"/>
      <c r="AB53" s="14"/>
      <c r="AC53" s="14"/>
      <c r="AD53" s="101"/>
      <c r="AE53" s="101"/>
      <c r="AF53" s="101"/>
      <c r="AG53" s="101"/>
      <c r="AH53" s="101"/>
      <c r="AI53" s="101"/>
    </row>
    <row r="54" spans="1:35" ht="15" customHeight="1">
      <c r="A54" s="49" t="s">
        <v>151</v>
      </c>
      <c r="B54" s="103" t="s">
        <v>152</v>
      </c>
      <c r="C54" s="103"/>
      <c r="D54" s="103"/>
      <c r="E54" s="103"/>
      <c r="F54" s="55">
        <v>52747.13</v>
      </c>
      <c r="G54" s="51">
        <v>45000</v>
      </c>
      <c r="H54" s="65">
        <v>53054.81</v>
      </c>
      <c r="I54" s="102">
        <f t="shared" si="15"/>
        <v>100.58331135741415</v>
      </c>
      <c r="J54" s="102"/>
      <c r="K54" s="102"/>
      <c r="L54" s="102">
        <f t="shared" si="12"/>
        <v>117.21584444444444</v>
      </c>
      <c r="M54" s="102"/>
      <c r="N54" s="102"/>
      <c r="U54" s="13"/>
      <c r="V54" s="13"/>
      <c r="W54" s="104"/>
      <c r="X54" s="104"/>
      <c r="Y54" s="104"/>
      <c r="Z54" s="104"/>
      <c r="AA54" s="14"/>
      <c r="AB54" s="14"/>
      <c r="AC54" s="14"/>
      <c r="AD54" s="101"/>
      <c r="AE54" s="101"/>
      <c r="AF54" s="101"/>
      <c r="AG54" s="101"/>
      <c r="AH54" s="101"/>
      <c r="AI54" s="101"/>
    </row>
    <row r="55" spans="1:35" ht="24.75" customHeight="1">
      <c r="A55" s="52" t="s">
        <v>21</v>
      </c>
      <c r="B55" s="107" t="s">
        <v>22</v>
      </c>
      <c r="C55" s="107"/>
      <c r="D55" s="107"/>
      <c r="E55" s="107"/>
      <c r="F55" s="57">
        <f>F56+F57</f>
        <v>44355.98</v>
      </c>
      <c r="G55" s="54">
        <f>G56+G57</f>
        <v>37550</v>
      </c>
      <c r="H55" s="66">
        <v>25030.04</v>
      </c>
      <c r="I55" s="102">
        <f>H55/F55*100</f>
        <v>56.429910916183111</v>
      </c>
      <c r="J55" s="102"/>
      <c r="K55" s="102"/>
      <c r="L55" s="102">
        <f t="shared" si="12"/>
        <v>118.12511318242345</v>
      </c>
      <c r="M55" s="102"/>
      <c r="N55" s="102"/>
      <c r="U55" s="13"/>
      <c r="V55" s="13"/>
      <c r="W55" s="104"/>
      <c r="X55" s="104"/>
      <c r="Y55" s="104"/>
      <c r="Z55" s="104"/>
      <c r="AA55" s="14"/>
      <c r="AB55" s="14"/>
      <c r="AC55" s="14"/>
      <c r="AD55" s="101"/>
      <c r="AE55" s="101"/>
      <c r="AF55" s="101"/>
      <c r="AG55" s="101"/>
      <c r="AH55" s="101"/>
      <c r="AI55" s="101"/>
    </row>
    <row r="56" spans="1:35" s="23" customFormat="1" ht="15" customHeight="1">
      <c r="A56" s="56">
        <v>41</v>
      </c>
      <c r="B56" s="103"/>
      <c r="C56" s="103"/>
      <c r="D56" s="103"/>
      <c r="E56" s="103"/>
      <c r="F56" s="55">
        <v>562.5</v>
      </c>
      <c r="G56" s="51">
        <v>0</v>
      </c>
      <c r="H56" s="65">
        <v>0</v>
      </c>
      <c r="I56" s="102">
        <f t="shared" ref="I56:I64" si="16">H56/F56*100</f>
        <v>0</v>
      </c>
      <c r="J56" s="102"/>
      <c r="K56" s="102"/>
      <c r="L56" s="102" t="e">
        <f t="shared" ref="L56" si="17">F56/G56*100</f>
        <v>#DIV/0!</v>
      </c>
      <c r="M56" s="102"/>
      <c r="N56" s="102"/>
      <c r="U56" s="21"/>
      <c r="V56" s="21"/>
      <c r="W56" s="21"/>
      <c r="X56" s="21"/>
      <c r="Y56" s="21"/>
      <c r="Z56" s="21"/>
      <c r="AA56" s="14"/>
      <c r="AB56" s="14"/>
      <c r="AC56" s="14"/>
      <c r="AD56" s="22"/>
      <c r="AE56" s="22"/>
      <c r="AF56" s="22"/>
      <c r="AG56" s="22"/>
      <c r="AH56" s="22"/>
      <c r="AI56" s="22"/>
    </row>
    <row r="57" spans="1:35" ht="22.5" customHeight="1">
      <c r="A57" s="49" t="s">
        <v>153</v>
      </c>
      <c r="B57" s="103" t="s">
        <v>154</v>
      </c>
      <c r="C57" s="103"/>
      <c r="D57" s="103"/>
      <c r="E57" s="103"/>
      <c r="F57" s="55">
        <v>43793.48</v>
      </c>
      <c r="G57" s="51">
        <v>37550</v>
      </c>
      <c r="H57" s="65">
        <v>25030.04</v>
      </c>
      <c r="I57" s="102">
        <f t="shared" si="16"/>
        <v>57.154718008251457</v>
      </c>
      <c r="J57" s="102"/>
      <c r="K57" s="102"/>
      <c r="L57" s="102">
        <f t="shared" si="12"/>
        <v>116.62711051930761</v>
      </c>
      <c r="M57" s="102"/>
      <c r="N57" s="102"/>
      <c r="U57" s="13"/>
      <c r="V57" s="15"/>
      <c r="W57" s="105"/>
      <c r="X57" s="105"/>
      <c r="Y57" s="105"/>
      <c r="Z57" s="105"/>
      <c r="AA57" s="16"/>
      <c r="AB57" s="16"/>
      <c r="AC57" s="16"/>
      <c r="AD57" s="101"/>
      <c r="AE57" s="101"/>
      <c r="AF57" s="101"/>
      <c r="AG57" s="101"/>
      <c r="AH57" s="101"/>
      <c r="AI57" s="101"/>
    </row>
    <row r="58" spans="1:35" ht="15" customHeight="1">
      <c r="A58" s="49" t="s">
        <v>155</v>
      </c>
      <c r="B58" s="103" t="s">
        <v>156</v>
      </c>
      <c r="C58" s="103"/>
      <c r="D58" s="103"/>
      <c r="E58" s="103"/>
      <c r="F58" s="55">
        <v>30739.87</v>
      </c>
      <c r="G58" s="51">
        <v>20500</v>
      </c>
      <c r="H58" s="65">
        <v>14953.84</v>
      </c>
      <c r="I58" s="102">
        <f t="shared" si="16"/>
        <v>48.646399610668496</v>
      </c>
      <c r="J58" s="102"/>
      <c r="K58" s="102"/>
      <c r="L58" s="102">
        <f t="shared" si="12"/>
        <v>149.95058536585367</v>
      </c>
      <c r="M58" s="102"/>
      <c r="N58" s="102"/>
      <c r="U58" s="15"/>
      <c r="V58" s="13"/>
      <c r="W58" s="104"/>
      <c r="X58" s="104"/>
      <c r="Y58" s="104"/>
      <c r="Z58" s="104"/>
      <c r="AA58" s="14"/>
      <c r="AB58" s="14"/>
      <c r="AC58" s="14"/>
      <c r="AD58" s="101"/>
      <c r="AE58" s="101"/>
      <c r="AF58" s="101"/>
      <c r="AG58" s="101"/>
      <c r="AH58" s="101"/>
      <c r="AI58" s="101"/>
    </row>
    <row r="59" spans="1:35" ht="15" customHeight="1">
      <c r="A59" s="49" t="s">
        <v>157</v>
      </c>
      <c r="B59" s="103" t="s">
        <v>158</v>
      </c>
      <c r="C59" s="103"/>
      <c r="D59" s="103"/>
      <c r="E59" s="103"/>
      <c r="F59" s="55">
        <v>11827.99</v>
      </c>
      <c r="G59" s="51">
        <v>19500</v>
      </c>
      <c r="H59" s="65">
        <v>14953.84</v>
      </c>
      <c r="I59" s="102">
        <f t="shared" si="16"/>
        <v>126.42756715215349</v>
      </c>
      <c r="J59" s="102"/>
      <c r="K59" s="102"/>
      <c r="L59" s="102">
        <f t="shared" si="12"/>
        <v>60.656358974358973</v>
      </c>
      <c r="M59" s="102"/>
      <c r="N59" s="102"/>
      <c r="U59" s="13"/>
      <c r="V59" s="13"/>
      <c r="W59" s="104"/>
      <c r="X59" s="104"/>
      <c r="Y59" s="104"/>
      <c r="Z59" s="104"/>
      <c r="AA59" s="14"/>
      <c r="AB59" s="14"/>
      <c r="AC59" s="14"/>
      <c r="AD59" s="101"/>
      <c r="AE59" s="101"/>
      <c r="AF59" s="101"/>
      <c r="AG59" s="101"/>
      <c r="AH59" s="101"/>
      <c r="AI59" s="101"/>
    </row>
    <row r="60" spans="1:35" ht="15" customHeight="1">
      <c r="A60" s="49" t="s">
        <v>159</v>
      </c>
      <c r="B60" s="103" t="s">
        <v>160</v>
      </c>
      <c r="C60" s="103"/>
      <c r="D60" s="103"/>
      <c r="E60" s="103"/>
      <c r="F60" s="55">
        <v>18052.5</v>
      </c>
      <c r="G60" s="51">
        <v>0</v>
      </c>
      <c r="H60" s="65">
        <v>0</v>
      </c>
      <c r="I60" s="102">
        <f t="shared" si="16"/>
        <v>0</v>
      </c>
      <c r="J60" s="102"/>
      <c r="K60" s="102"/>
      <c r="L60" s="102" t="e">
        <f t="shared" si="12"/>
        <v>#DIV/0!</v>
      </c>
      <c r="M60" s="102"/>
      <c r="N60" s="102"/>
      <c r="U60" s="13"/>
      <c r="V60" s="13"/>
      <c r="W60" s="104"/>
      <c r="X60" s="104"/>
      <c r="Y60" s="104"/>
      <c r="Z60" s="104"/>
      <c r="AA60" s="14"/>
      <c r="AB60" s="14"/>
      <c r="AC60" s="14"/>
      <c r="AD60" s="101"/>
      <c r="AE60" s="101"/>
      <c r="AF60" s="101"/>
      <c r="AG60" s="101"/>
      <c r="AH60" s="101"/>
      <c r="AI60" s="101"/>
    </row>
    <row r="61" spans="1:35" ht="15" customHeight="1">
      <c r="A61" s="49" t="s">
        <v>161</v>
      </c>
      <c r="B61" s="103" t="s">
        <v>162</v>
      </c>
      <c r="C61" s="103"/>
      <c r="D61" s="103"/>
      <c r="E61" s="103"/>
      <c r="F61" s="55">
        <v>859.38</v>
      </c>
      <c r="G61" s="51">
        <v>1000</v>
      </c>
      <c r="H61" s="65">
        <v>0</v>
      </c>
      <c r="I61" s="102">
        <f t="shared" si="16"/>
        <v>0</v>
      </c>
      <c r="J61" s="102"/>
      <c r="K61" s="102"/>
      <c r="L61" s="102">
        <f t="shared" si="12"/>
        <v>85.938000000000002</v>
      </c>
      <c r="M61" s="102"/>
      <c r="N61" s="102"/>
      <c r="U61" s="13"/>
      <c r="V61" s="13"/>
      <c r="W61" s="104"/>
      <c r="X61" s="104"/>
      <c r="Y61" s="104"/>
      <c r="Z61" s="104"/>
      <c r="AA61" s="14"/>
      <c r="AB61" s="14"/>
      <c r="AC61" s="14"/>
      <c r="AD61" s="101"/>
      <c r="AE61" s="101"/>
      <c r="AF61" s="101"/>
      <c r="AG61" s="101"/>
      <c r="AH61" s="101"/>
      <c r="AI61" s="101"/>
    </row>
    <row r="62" spans="1:35" ht="21" customHeight="1">
      <c r="A62" s="49" t="s">
        <v>163</v>
      </c>
      <c r="B62" s="103" t="s">
        <v>164</v>
      </c>
      <c r="C62" s="103"/>
      <c r="D62" s="103"/>
      <c r="E62" s="103"/>
      <c r="F62" s="55">
        <v>0</v>
      </c>
      <c r="G62" s="67">
        <v>0</v>
      </c>
      <c r="H62" s="65">
        <v>0</v>
      </c>
      <c r="I62" s="102" t="e">
        <f t="shared" si="16"/>
        <v>#DIV/0!</v>
      </c>
      <c r="J62" s="102"/>
      <c r="K62" s="102"/>
      <c r="L62" s="102" t="e">
        <f t="shared" si="12"/>
        <v>#DIV/0!</v>
      </c>
      <c r="M62" s="102"/>
      <c r="N62" s="102"/>
      <c r="U62" s="13"/>
      <c r="V62" s="13"/>
      <c r="W62" s="104"/>
      <c r="X62" s="104"/>
      <c r="Y62" s="104"/>
      <c r="Z62" s="104"/>
      <c r="AA62" s="14"/>
      <c r="AB62" s="14"/>
      <c r="AC62" s="14"/>
      <c r="AD62" s="101"/>
      <c r="AE62" s="101"/>
      <c r="AF62" s="101"/>
      <c r="AG62" s="101"/>
      <c r="AH62" s="101"/>
      <c r="AI62" s="101"/>
    </row>
    <row r="63" spans="1:35" ht="23.25" customHeight="1">
      <c r="A63" s="49" t="s">
        <v>165</v>
      </c>
      <c r="B63" s="103" t="s">
        <v>166</v>
      </c>
      <c r="C63" s="103"/>
      <c r="D63" s="103"/>
      <c r="E63" s="103"/>
      <c r="F63" s="55">
        <v>13053.61</v>
      </c>
      <c r="G63" s="51">
        <v>17050</v>
      </c>
      <c r="H63" s="65">
        <v>10076.200000000001</v>
      </c>
      <c r="I63" s="102">
        <f t="shared" si="16"/>
        <v>77.190907342872976</v>
      </c>
      <c r="J63" s="102"/>
      <c r="K63" s="102"/>
      <c r="L63" s="102">
        <f t="shared" si="12"/>
        <v>76.56076246334311</v>
      </c>
      <c r="M63" s="102"/>
      <c r="N63" s="102"/>
      <c r="U63" s="13"/>
      <c r="V63" s="13"/>
      <c r="W63" s="104"/>
      <c r="X63" s="104"/>
      <c r="Y63" s="104"/>
      <c r="Z63" s="104"/>
      <c r="AA63" s="14"/>
      <c r="AB63" s="14"/>
      <c r="AC63" s="14"/>
      <c r="AD63" s="101"/>
      <c r="AE63" s="101"/>
      <c r="AF63" s="101"/>
      <c r="AG63" s="101"/>
      <c r="AH63" s="101"/>
      <c r="AI63" s="101"/>
    </row>
    <row r="64" spans="1:35" ht="15" customHeight="1">
      <c r="A64" s="49" t="s">
        <v>167</v>
      </c>
      <c r="B64" s="103" t="s">
        <v>168</v>
      </c>
      <c r="C64" s="103"/>
      <c r="D64" s="103"/>
      <c r="E64" s="103"/>
      <c r="F64" s="55">
        <v>13053.61</v>
      </c>
      <c r="G64" s="51">
        <v>17050</v>
      </c>
      <c r="H64" s="65">
        <v>10076.200000000001</v>
      </c>
      <c r="I64" s="102">
        <f t="shared" si="16"/>
        <v>77.190907342872976</v>
      </c>
      <c r="J64" s="102"/>
      <c r="K64" s="102"/>
      <c r="L64" s="102">
        <f t="shared" si="12"/>
        <v>76.56076246334311</v>
      </c>
      <c r="M64" s="102"/>
      <c r="N64" s="102"/>
      <c r="U64" s="13"/>
      <c r="V64" s="13"/>
      <c r="W64" s="104"/>
      <c r="X64" s="104"/>
      <c r="Y64" s="104"/>
      <c r="Z64" s="104"/>
      <c r="AA64" s="14"/>
      <c r="AB64" s="14"/>
      <c r="AC64" s="14"/>
      <c r="AD64" s="101"/>
      <c r="AE64" s="101"/>
      <c r="AF64" s="101"/>
      <c r="AG64" s="101"/>
      <c r="AH64" s="101"/>
      <c r="AI64" s="101"/>
    </row>
    <row r="65" spans="1:35">
      <c r="A65" s="6"/>
      <c r="B65" s="113"/>
      <c r="C65" s="114"/>
      <c r="D65" s="114"/>
      <c r="E65" s="114"/>
      <c r="F65" s="5"/>
      <c r="G65" s="5"/>
      <c r="H65" s="5"/>
      <c r="I65" s="115"/>
      <c r="J65" s="116"/>
      <c r="K65" s="116"/>
      <c r="L65" s="115"/>
      <c r="M65" s="116"/>
      <c r="N65" s="116"/>
      <c r="U65" s="13"/>
      <c r="V65" s="13"/>
      <c r="W65" s="104"/>
      <c r="X65" s="104"/>
      <c r="Y65" s="104"/>
      <c r="Z65" s="104"/>
      <c r="AA65" s="14"/>
      <c r="AB65" s="14"/>
      <c r="AC65" s="14"/>
      <c r="AD65" s="101"/>
      <c r="AE65" s="101"/>
      <c r="AF65" s="101"/>
      <c r="AG65" s="101"/>
      <c r="AH65" s="101"/>
      <c r="AI65" s="101"/>
    </row>
    <row r="66" spans="1:35">
      <c r="U66" s="13"/>
      <c r="V66" s="104"/>
      <c r="W66" s="104"/>
      <c r="X66" s="104"/>
      <c r="Y66" s="104"/>
      <c r="Z66" s="14"/>
      <c r="AA66" s="14"/>
      <c r="AB66" s="14"/>
      <c r="AC66" s="101"/>
      <c r="AD66" s="101"/>
      <c r="AE66" s="101"/>
      <c r="AF66" s="101"/>
      <c r="AG66" s="101"/>
      <c r="AH66" s="101"/>
    </row>
  </sheetData>
  <mergeCells count="347">
    <mergeCell ref="B20:E20"/>
    <mergeCell ref="I20:K20"/>
    <mergeCell ref="L20:N20"/>
    <mergeCell ref="B21:E21"/>
    <mergeCell ref="B16:E16"/>
    <mergeCell ref="I16:K16"/>
    <mergeCell ref="L16:N16"/>
    <mergeCell ref="B17:E17"/>
    <mergeCell ref="B13:E13"/>
    <mergeCell ref="I13:K13"/>
    <mergeCell ref="I17:K17"/>
    <mergeCell ref="L17:N17"/>
    <mergeCell ref="B18:E18"/>
    <mergeCell ref="I18:K18"/>
    <mergeCell ref="L18:N18"/>
    <mergeCell ref="B19:E19"/>
    <mergeCell ref="I19:K19"/>
    <mergeCell ref="L19:N19"/>
    <mergeCell ref="B14:E14"/>
    <mergeCell ref="I14:K14"/>
    <mergeCell ref="L14:N14"/>
    <mergeCell ref="B15:E15"/>
    <mergeCell ref="I15:K15"/>
    <mergeCell ref="L15:N15"/>
    <mergeCell ref="B36:E36"/>
    <mergeCell ref="I36:K36"/>
    <mergeCell ref="L36:N36"/>
    <mergeCell ref="B43:E43"/>
    <mergeCell ref="I43:K43"/>
    <mergeCell ref="L43:N43"/>
    <mergeCell ref="I38:K38"/>
    <mergeCell ref="L38:N38"/>
    <mergeCell ref="B39:E39"/>
    <mergeCell ref="I39:K39"/>
    <mergeCell ref="L39:N39"/>
    <mergeCell ref="B40:E40"/>
    <mergeCell ref="I40:K40"/>
    <mergeCell ref="L40:N40"/>
    <mergeCell ref="B41:E41"/>
    <mergeCell ref="I41:K41"/>
    <mergeCell ref="L41:N41"/>
    <mergeCell ref="B37:E37"/>
    <mergeCell ref="I37:K37"/>
    <mergeCell ref="L37:N37"/>
    <mergeCell ref="B38:E38"/>
    <mergeCell ref="B42:E42"/>
    <mergeCell ref="I42:K42"/>
    <mergeCell ref="B51:E51"/>
    <mergeCell ref="I51:K51"/>
    <mergeCell ref="L51:N51"/>
    <mergeCell ref="I45:K45"/>
    <mergeCell ref="L45:N45"/>
    <mergeCell ref="B46:E46"/>
    <mergeCell ref="I46:K46"/>
    <mergeCell ref="L46:N46"/>
    <mergeCell ref="B47:E47"/>
    <mergeCell ref="I47:K47"/>
    <mergeCell ref="A1:E1"/>
    <mergeCell ref="A2:D2"/>
    <mergeCell ref="J2:L2"/>
    <mergeCell ref="A3:C3"/>
    <mergeCell ref="C5:J5"/>
    <mergeCell ref="L13:N13"/>
    <mergeCell ref="L9:N9"/>
    <mergeCell ref="B65:E65"/>
    <mergeCell ref="I65:K65"/>
    <mergeCell ref="L65:N65"/>
    <mergeCell ref="B62:E62"/>
    <mergeCell ref="I62:K62"/>
    <mergeCell ref="L62:N62"/>
    <mergeCell ref="B63:E63"/>
    <mergeCell ref="B58:E58"/>
    <mergeCell ref="I58:K58"/>
    <mergeCell ref="L58:N58"/>
    <mergeCell ref="B59:E59"/>
    <mergeCell ref="B52:E52"/>
    <mergeCell ref="I52:K52"/>
    <mergeCell ref="B44:E44"/>
    <mergeCell ref="I44:K44"/>
    <mergeCell ref="L44:N44"/>
    <mergeCell ref="B45:E45"/>
    <mergeCell ref="I10:K10"/>
    <mergeCell ref="L10:N10"/>
    <mergeCell ref="B11:E11"/>
    <mergeCell ref="I11:K11"/>
    <mergeCell ref="L11:N11"/>
    <mergeCell ref="B12:E12"/>
    <mergeCell ref="I12:K12"/>
    <mergeCell ref="L12:N12"/>
    <mergeCell ref="A7:E7"/>
    <mergeCell ref="I7:K7"/>
    <mergeCell ref="L7:N7"/>
    <mergeCell ref="B8:E8"/>
    <mergeCell ref="I8:K8"/>
    <mergeCell ref="L8:N8"/>
    <mergeCell ref="B9:E9"/>
    <mergeCell ref="I9:K9"/>
    <mergeCell ref="B10:E10"/>
    <mergeCell ref="I21:K21"/>
    <mergeCell ref="L21:N21"/>
    <mergeCell ref="B22:E22"/>
    <mergeCell ref="I22:K22"/>
    <mergeCell ref="L22:N22"/>
    <mergeCell ref="B24:E24"/>
    <mergeCell ref="I24:K24"/>
    <mergeCell ref="L24:N24"/>
    <mergeCell ref="B25:E25"/>
    <mergeCell ref="I25:K25"/>
    <mergeCell ref="L25:N25"/>
    <mergeCell ref="B23:E23"/>
    <mergeCell ref="I23:K23"/>
    <mergeCell ref="L23:N23"/>
    <mergeCell ref="B29:E29"/>
    <mergeCell ref="I29:K29"/>
    <mergeCell ref="L29:N29"/>
    <mergeCell ref="B30:E30"/>
    <mergeCell ref="I34:K34"/>
    <mergeCell ref="L34:N34"/>
    <mergeCell ref="B35:E35"/>
    <mergeCell ref="I35:K35"/>
    <mergeCell ref="L35:N35"/>
    <mergeCell ref="I30:K30"/>
    <mergeCell ref="L30:N30"/>
    <mergeCell ref="B31:E31"/>
    <mergeCell ref="I31:K31"/>
    <mergeCell ref="L31:N31"/>
    <mergeCell ref="B32:E32"/>
    <mergeCell ref="I32:K32"/>
    <mergeCell ref="L32:N32"/>
    <mergeCell ref="B33:E33"/>
    <mergeCell ref="I33:K33"/>
    <mergeCell ref="L33:N33"/>
    <mergeCell ref="B34:E34"/>
    <mergeCell ref="I26:K26"/>
    <mergeCell ref="L26:N26"/>
    <mergeCell ref="B27:E27"/>
    <mergeCell ref="I27:K27"/>
    <mergeCell ref="L27:N27"/>
    <mergeCell ref="B28:E28"/>
    <mergeCell ref="I28:K28"/>
    <mergeCell ref="L28:N28"/>
    <mergeCell ref="B26:E26"/>
    <mergeCell ref="B55:E55"/>
    <mergeCell ref="I55:K55"/>
    <mergeCell ref="L55:N55"/>
    <mergeCell ref="B57:E57"/>
    <mergeCell ref="I57:K57"/>
    <mergeCell ref="L57:N57"/>
    <mergeCell ref="I53:K53"/>
    <mergeCell ref="L53:N53"/>
    <mergeCell ref="B54:E54"/>
    <mergeCell ref="I54:K54"/>
    <mergeCell ref="L54:N54"/>
    <mergeCell ref="B56:E56"/>
    <mergeCell ref="I56:K56"/>
    <mergeCell ref="L56:N56"/>
    <mergeCell ref="L64:N64"/>
    <mergeCell ref="I59:K59"/>
    <mergeCell ref="L59:N59"/>
    <mergeCell ref="B60:E60"/>
    <mergeCell ref="I60:K60"/>
    <mergeCell ref="L60:N60"/>
    <mergeCell ref="B61:E61"/>
    <mergeCell ref="I61:K61"/>
    <mergeCell ref="L61:N61"/>
    <mergeCell ref="I63:K63"/>
    <mergeCell ref="L63:N63"/>
    <mergeCell ref="B64:E64"/>
    <mergeCell ref="I64:K64"/>
    <mergeCell ref="W7:AD7"/>
    <mergeCell ref="AC9:AE9"/>
    <mergeCell ref="AF9:AH9"/>
    <mergeCell ref="V10:Y10"/>
    <mergeCell ref="AC10:AE10"/>
    <mergeCell ref="AF10:AH10"/>
    <mergeCell ref="V11:Y11"/>
    <mergeCell ref="AC11:AE11"/>
    <mergeCell ref="AF11:AH11"/>
    <mergeCell ref="V9:Y9"/>
    <mergeCell ref="V12:Y12"/>
    <mergeCell ref="AC12:AE12"/>
    <mergeCell ref="AF12:AH12"/>
    <mergeCell ref="V13:Y13"/>
    <mergeCell ref="AC13:AE13"/>
    <mergeCell ref="AF13:AH13"/>
    <mergeCell ref="V14:Y14"/>
    <mergeCell ref="AC14:AE14"/>
    <mergeCell ref="AF14:AH14"/>
    <mergeCell ref="V15:Y15"/>
    <mergeCell ref="AC15:AE15"/>
    <mergeCell ref="AF15:AH15"/>
    <mergeCell ref="V16:Y16"/>
    <mergeCell ref="AC16:AE16"/>
    <mergeCell ref="AF16:AH16"/>
    <mergeCell ref="V17:Y17"/>
    <mergeCell ref="AC17:AE17"/>
    <mergeCell ref="AF17:AH17"/>
    <mergeCell ref="W18:Z18"/>
    <mergeCell ref="AD18:AF18"/>
    <mergeCell ref="AG18:AI18"/>
    <mergeCell ref="W19:Z19"/>
    <mergeCell ref="AD19:AF19"/>
    <mergeCell ref="AG19:AI19"/>
    <mergeCell ref="W20:Z20"/>
    <mergeCell ref="AD20:AF20"/>
    <mergeCell ref="AG20:AI20"/>
    <mergeCell ref="W21:Z21"/>
    <mergeCell ref="AD21:AF21"/>
    <mergeCell ref="AG21:AI21"/>
    <mergeCell ref="W22:Z22"/>
    <mergeCell ref="AD22:AF22"/>
    <mergeCell ref="AG22:AI22"/>
    <mergeCell ref="W24:Z24"/>
    <mergeCell ref="AD24:AF24"/>
    <mergeCell ref="AG24:AI24"/>
    <mergeCell ref="AD28:AF28"/>
    <mergeCell ref="AG28:AI28"/>
    <mergeCell ref="W29:Z29"/>
    <mergeCell ref="AD29:AF29"/>
    <mergeCell ref="AG29:AI29"/>
    <mergeCell ref="W30:Z30"/>
    <mergeCell ref="AD30:AF30"/>
    <mergeCell ref="AG30:AI30"/>
    <mergeCell ref="W25:Z25"/>
    <mergeCell ref="AD25:AF25"/>
    <mergeCell ref="AG25:AI25"/>
    <mergeCell ref="W26:Z26"/>
    <mergeCell ref="AD26:AF26"/>
    <mergeCell ref="AG26:AI26"/>
    <mergeCell ref="W27:Z27"/>
    <mergeCell ref="AD27:AF27"/>
    <mergeCell ref="AG27:AI27"/>
    <mergeCell ref="W28:Z28"/>
    <mergeCell ref="AC34:AE34"/>
    <mergeCell ref="AF34:AH34"/>
    <mergeCell ref="V35:Y35"/>
    <mergeCell ref="AC35:AE35"/>
    <mergeCell ref="AF35:AH35"/>
    <mergeCell ref="V36:Y36"/>
    <mergeCell ref="AC36:AE36"/>
    <mergeCell ref="AF36:AH36"/>
    <mergeCell ref="V31:Y31"/>
    <mergeCell ref="AC31:AE31"/>
    <mergeCell ref="AF31:AH31"/>
    <mergeCell ref="V32:Y32"/>
    <mergeCell ref="AC32:AE32"/>
    <mergeCell ref="AF32:AH32"/>
    <mergeCell ref="V33:Y33"/>
    <mergeCell ref="AC33:AE33"/>
    <mergeCell ref="AF33:AH33"/>
    <mergeCell ref="V34:Y34"/>
    <mergeCell ref="AC40:AE40"/>
    <mergeCell ref="AF40:AH40"/>
    <mergeCell ref="V37:Y37"/>
    <mergeCell ref="AC37:AE37"/>
    <mergeCell ref="AF37:AH37"/>
    <mergeCell ref="V38:Y38"/>
    <mergeCell ref="AC38:AE38"/>
    <mergeCell ref="AF38:AH38"/>
    <mergeCell ref="V39:Y39"/>
    <mergeCell ref="AC39:AE39"/>
    <mergeCell ref="AF39:AH39"/>
    <mergeCell ref="V40:Y40"/>
    <mergeCell ref="AD53:AF53"/>
    <mergeCell ref="AG53:AI53"/>
    <mergeCell ref="W54:Z54"/>
    <mergeCell ref="V41:Y41"/>
    <mergeCell ref="AC41:AE41"/>
    <mergeCell ref="AF41:AH41"/>
    <mergeCell ref="V43:Y43"/>
    <mergeCell ref="AC43:AE43"/>
    <mergeCell ref="AF43:AH43"/>
    <mergeCell ref="V44:Y44"/>
    <mergeCell ref="AC44:AE44"/>
    <mergeCell ref="AF44:AH44"/>
    <mergeCell ref="W59:Z59"/>
    <mergeCell ref="AD59:AF59"/>
    <mergeCell ref="AG59:AI59"/>
    <mergeCell ref="W60:Z60"/>
    <mergeCell ref="AF45:AH45"/>
    <mergeCell ref="V46:Y46"/>
    <mergeCell ref="AC46:AE46"/>
    <mergeCell ref="AF46:AH46"/>
    <mergeCell ref="V47:Y47"/>
    <mergeCell ref="AC47:AE47"/>
    <mergeCell ref="AF47:AH47"/>
    <mergeCell ref="AC45:AE45"/>
    <mergeCell ref="AD60:AF60"/>
    <mergeCell ref="AG60:AI60"/>
    <mergeCell ref="AD55:AF55"/>
    <mergeCell ref="AG55:AI55"/>
    <mergeCell ref="W57:Z57"/>
    <mergeCell ref="AD57:AF57"/>
    <mergeCell ref="AG57:AI57"/>
    <mergeCell ref="V48:Y48"/>
    <mergeCell ref="AC48:AE48"/>
    <mergeCell ref="V45:Y45"/>
    <mergeCell ref="W55:Z55"/>
    <mergeCell ref="W53:Z53"/>
    <mergeCell ref="W52:Z52"/>
    <mergeCell ref="AD52:AF52"/>
    <mergeCell ref="AG52:AI52"/>
    <mergeCell ref="AC66:AE66"/>
    <mergeCell ref="W58:Z58"/>
    <mergeCell ref="AD58:AF58"/>
    <mergeCell ref="AF66:AH66"/>
    <mergeCell ref="W64:Z64"/>
    <mergeCell ref="AD64:AF64"/>
    <mergeCell ref="AG64:AI64"/>
    <mergeCell ref="W65:Z65"/>
    <mergeCell ref="AD65:AF65"/>
    <mergeCell ref="AG65:AI65"/>
    <mergeCell ref="W61:Z61"/>
    <mergeCell ref="AD61:AF61"/>
    <mergeCell ref="AG61:AI61"/>
    <mergeCell ref="W62:Z62"/>
    <mergeCell ref="AD62:AF62"/>
    <mergeCell ref="AG62:AI62"/>
    <mergeCell ref="W63:Z63"/>
    <mergeCell ref="AD63:AF63"/>
    <mergeCell ref="AG63:AI63"/>
    <mergeCell ref="V66:Y66"/>
    <mergeCell ref="AG58:AI58"/>
    <mergeCell ref="AD54:AF54"/>
    <mergeCell ref="AG54:AI54"/>
    <mergeCell ref="L47:N47"/>
    <mergeCell ref="L52:N52"/>
    <mergeCell ref="B53:E53"/>
    <mergeCell ref="B48:E48"/>
    <mergeCell ref="I48:K48"/>
    <mergeCell ref="L48:N48"/>
    <mergeCell ref="B49:E49"/>
    <mergeCell ref="AF48:AH48"/>
    <mergeCell ref="W49:Z49"/>
    <mergeCell ref="AD49:AF49"/>
    <mergeCell ref="AG49:AI49"/>
    <mergeCell ref="W50:Z50"/>
    <mergeCell ref="AD50:AF50"/>
    <mergeCell ref="AG50:AI50"/>
    <mergeCell ref="W51:Z51"/>
    <mergeCell ref="AD51:AF51"/>
    <mergeCell ref="AG51:AI51"/>
    <mergeCell ref="I49:K49"/>
    <mergeCell ref="L49:N49"/>
    <mergeCell ref="B50:E50"/>
    <mergeCell ref="I50:K50"/>
    <mergeCell ref="L50:N50"/>
  </mergeCells>
  <pageMargins left="0.7" right="0.7" top="0.75" bottom="0.75" header="0.3" footer="0.3"/>
  <pageSetup paperSize="9" fitToHeight="0" orientation="landscape" horizontalDpi="90" verticalDpi="90" r:id="rId1"/>
  <rowBreaks count="1" manualBreakCount="1">
    <brk id="29" max="13" man="1"/>
  </rowBreaks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5"/>
  <sheetViews>
    <sheetView topLeftCell="A19" zoomScaleNormal="100" workbookViewId="0">
      <selection activeCell="R12" sqref="R12"/>
    </sheetView>
  </sheetViews>
  <sheetFormatPr defaultRowHeight="15"/>
  <cols>
    <col min="6" max="6" width="13.28515625" customWidth="1"/>
    <col min="7" max="7" width="12.85546875" customWidth="1"/>
    <col min="8" max="8" width="13.42578125" customWidth="1"/>
    <col min="9" max="9" width="3.140625" customWidth="1"/>
    <col min="10" max="10" width="2.42578125" customWidth="1"/>
    <col min="11" max="11" width="6.85546875" customWidth="1"/>
    <col min="12" max="12" width="3.140625" customWidth="1"/>
    <col min="13" max="13" width="2.7109375" customWidth="1"/>
    <col min="17" max="19" width="10.5703125" bestFit="1" customWidth="1"/>
  </cols>
  <sheetData>
    <row r="1" spans="1:19">
      <c r="A1" s="90" t="s">
        <v>0</v>
      </c>
      <c r="B1" s="91"/>
      <c r="C1" s="91"/>
      <c r="D1" s="91"/>
      <c r="E1" s="91"/>
      <c r="F1" s="1"/>
      <c r="G1" s="1"/>
      <c r="H1" s="1"/>
      <c r="I1" s="1"/>
      <c r="J1" s="1"/>
      <c r="K1" s="1"/>
      <c r="L1" s="1"/>
      <c r="M1" s="1"/>
      <c r="N1" s="1"/>
    </row>
    <row r="2" spans="1:19">
      <c r="A2" s="90" t="s">
        <v>1</v>
      </c>
      <c r="B2" s="91"/>
      <c r="C2" s="91"/>
      <c r="D2" s="91"/>
      <c r="E2" s="1"/>
      <c r="F2" s="1"/>
      <c r="G2" s="1"/>
      <c r="H2" s="1"/>
      <c r="I2" s="1"/>
      <c r="J2" s="91"/>
      <c r="K2" s="91"/>
      <c r="L2" s="91"/>
      <c r="M2" s="1"/>
      <c r="N2" s="1"/>
    </row>
    <row r="3" spans="1:19">
      <c r="A3" s="90" t="s">
        <v>2</v>
      </c>
      <c r="B3" s="91"/>
      <c r="C3" s="9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9">
      <c r="A5" s="1"/>
      <c r="B5" s="1"/>
      <c r="C5" s="81" t="s">
        <v>169</v>
      </c>
      <c r="D5" s="91"/>
      <c r="E5" s="91"/>
      <c r="F5" s="91"/>
      <c r="G5" s="91"/>
      <c r="H5" s="91"/>
      <c r="I5" s="91"/>
      <c r="J5" s="91"/>
      <c r="K5" s="1"/>
      <c r="L5" s="1"/>
      <c r="M5" s="1"/>
      <c r="N5" s="1"/>
    </row>
    <row r="6" spans="1:19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ht="27" thickTop="1" thickBot="1">
      <c r="A7" s="84" t="s">
        <v>4</v>
      </c>
      <c r="B7" s="119"/>
      <c r="C7" s="119"/>
      <c r="D7" s="119"/>
      <c r="E7" s="119"/>
      <c r="F7" s="25" t="s">
        <v>221</v>
      </c>
      <c r="G7" s="25" t="s">
        <v>340</v>
      </c>
      <c r="H7" s="25" t="s">
        <v>341</v>
      </c>
      <c r="I7" s="84" t="s">
        <v>5</v>
      </c>
      <c r="J7" s="119"/>
      <c r="K7" s="119"/>
      <c r="L7" s="84" t="s">
        <v>6</v>
      </c>
      <c r="M7" s="119"/>
      <c r="N7" s="119"/>
    </row>
    <row r="8" spans="1:19" ht="16.5" thickTop="1" thickBot="1">
      <c r="A8" s="25" t="s">
        <v>7</v>
      </c>
      <c r="B8" s="84" t="s">
        <v>8</v>
      </c>
      <c r="C8" s="119"/>
      <c r="D8" s="119"/>
      <c r="E8" s="119"/>
      <c r="F8" s="25" t="s">
        <v>9</v>
      </c>
      <c r="G8" s="25" t="s">
        <v>10</v>
      </c>
      <c r="H8" s="25" t="s">
        <v>11</v>
      </c>
      <c r="I8" s="84" t="s">
        <v>12</v>
      </c>
      <c r="J8" s="119"/>
      <c r="K8" s="119"/>
      <c r="L8" s="84" t="s">
        <v>13</v>
      </c>
      <c r="M8" s="119"/>
      <c r="N8" s="119"/>
    </row>
    <row r="9" spans="1:19" ht="15.75" thickTop="1">
      <c r="A9" s="11"/>
      <c r="B9" s="79" t="s">
        <v>14</v>
      </c>
      <c r="C9" s="91"/>
      <c r="D9" s="91"/>
      <c r="E9" s="91"/>
      <c r="F9" s="32">
        <v>2133488.69</v>
      </c>
      <c r="G9" s="12">
        <v>2360645</v>
      </c>
      <c r="H9" s="12">
        <v>2274752.73</v>
      </c>
      <c r="I9" s="80">
        <f>H9/F9*100</f>
        <v>106.62126969138046</v>
      </c>
      <c r="J9" s="91"/>
      <c r="K9" s="91"/>
      <c r="L9" s="80">
        <f>H9/G9*100</f>
        <v>96.361491456784051</v>
      </c>
      <c r="M9" s="91"/>
      <c r="N9" s="91"/>
    </row>
    <row r="10" spans="1:19">
      <c r="A10" s="45">
        <v>6</v>
      </c>
      <c r="B10" s="120" t="s">
        <v>170</v>
      </c>
      <c r="C10" s="121"/>
      <c r="D10" s="121"/>
      <c r="E10" s="121"/>
      <c r="F10" s="46">
        <f>F11+F15+F17+F20</f>
        <v>2133488.69</v>
      </c>
      <c r="G10" s="46">
        <f>G11+G14+G15+G17+G20</f>
        <v>2360645</v>
      </c>
      <c r="H10" s="74">
        <f>H11+H14+H15+H17+H20</f>
        <v>2274752.73</v>
      </c>
      <c r="I10" s="122">
        <f>H10/F10*100</f>
        <v>106.62126969138046</v>
      </c>
      <c r="J10" s="121"/>
      <c r="K10" s="121"/>
      <c r="L10" s="76">
        <f>H10/G10*100</f>
        <v>96.361491456784051</v>
      </c>
      <c r="M10" s="117"/>
      <c r="N10" s="117"/>
    </row>
    <row r="11" spans="1:19">
      <c r="A11" s="43" t="s">
        <v>171</v>
      </c>
      <c r="B11" s="75" t="s">
        <v>172</v>
      </c>
      <c r="C11" s="117"/>
      <c r="D11" s="117"/>
      <c r="E11" s="117"/>
      <c r="F11" s="44">
        <f>F12+F13</f>
        <v>308909.96999999997</v>
      </c>
      <c r="G11" s="44">
        <f>G12+G13</f>
        <v>230354</v>
      </c>
      <c r="H11" s="44">
        <f>H12+H13</f>
        <v>242896.68</v>
      </c>
      <c r="I11" s="76">
        <f t="shared" ref="I11:I23" si="0">H11/F11*100</f>
        <v>78.630249454234189</v>
      </c>
      <c r="J11" s="117"/>
      <c r="K11" s="117"/>
      <c r="L11" s="76">
        <f t="shared" ref="L11:L23" si="1">H11/G11*100</f>
        <v>105.44495862889292</v>
      </c>
      <c r="M11" s="117"/>
      <c r="N11" s="117"/>
    </row>
    <row r="12" spans="1:19">
      <c r="A12" s="43" t="s">
        <v>173</v>
      </c>
      <c r="B12" s="75" t="s">
        <v>172</v>
      </c>
      <c r="C12" s="117"/>
      <c r="D12" s="117"/>
      <c r="E12" s="117"/>
      <c r="F12" s="44">
        <v>215287.63</v>
      </c>
      <c r="G12" s="44">
        <v>127465</v>
      </c>
      <c r="H12" s="44">
        <v>138365.29999999999</v>
      </c>
      <c r="I12" s="76">
        <f t="shared" si="0"/>
        <v>64.269972222742183</v>
      </c>
      <c r="J12" s="117"/>
      <c r="K12" s="117"/>
      <c r="L12" s="76">
        <f t="shared" si="1"/>
        <v>108.55160240065899</v>
      </c>
      <c r="M12" s="117"/>
      <c r="N12" s="117"/>
    </row>
    <row r="13" spans="1:19" ht="27" customHeight="1">
      <c r="A13" s="43" t="s">
        <v>174</v>
      </c>
      <c r="B13" s="75" t="s">
        <v>175</v>
      </c>
      <c r="C13" s="117"/>
      <c r="D13" s="117"/>
      <c r="E13" s="117"/>
      <c r="F13" s="44">
        <v>93622.34</v>
      </c>
      <c r="G13" s="44">
        <v>102889</v>
      </c>
      <c r="H13" s="44">
        <v>104531.38</v>
      </c>
      <c r="I13" s="76">
        <f t="shared" si="0"/>
        <v>111.65217617931789</v>
      </c>
      <c r="J13" s="117"/>
      <c r="K13" s="117"/>
      <c r="L13" s="76">
        <f t="shared" si="1"/>
        <v>101.59626393492016</v>
      </c>
      <c r="M13" s="117"/>
      <c r="N13" s="117"/>
      <c r="R13" s="7"/>
      <c r="S13" s="7"/>
    </row>
    <row r="14" spans="1:19" s="33" customFormat="1" ht="27" customHeight="1">
      <c r="A14" s="43" t="s">
        <v>355</v>
      </c>
      <c r="B14" s="92" t="s">
        <v>356</v>
      </c>
      <c r="C14" s="92"/>
      <c r="D14" s="92"/>
      <c r="E14" s="92"/>
      <c r="F14" s="44">
        <v>0</v>
      </c>
      <c r="G14" s="44">
        <v>122230</v>
      </c>
      <c r="H14" s="44">
        <v>103420.95</v>
      </c>
      <c r="I14" s="93" t="e">
        <f>H14/F14*100</f>
        <v>#DIV/0!</v>
      </c>
      <c r="J14" s="94"/>
      <c r="K14" s="95"/>
      <c r="L14" s="93">
        <f>H14/G14*100</f>
        <v>84.611756524584791</v>
      </c>
      <c r="M14" s="94"/>
      <c r="N14" s="95"/>
    </row>
    <row r="15" spans="1:19">
      <c r="A15" s="43" t="s">
        <v>176</v>
      </c>
      <c r="B15" s="75" t="s">
        <v>177</v>
      </c>
      <c r="C15" s="117"/>
      <c r="D15" s="117"/>
      <c r="E15" s="117"/>
      <c r="F15" s="44">
        <v>22172.240000000002</v>
      </c>
      <c r="G15" s="44">
        <v>17461</v>
      </c>
      <c r="H15" s="44">
        <v>23046.41</v>
      </c>
      <c r="I15" s="76">
        <f t="shared" si="0"/>
        <v>103.94263276962543</v>
      </c>
      <c r="J15" s="117"/>
      <c r="K15" s="117"/>
      <c r="L15" s="76">
        <f t="shared" si="1"/>
        <v>131.98791592692285</v>
      </c>
      <c r="M15" s="117"/>
      <c r="N15" s="117"/>
    </row>
    <row r="16" spans="1:19">
      <c r="A16" s="43" t="s">
        <v>178</v>
      </c>
      <c r="B16" s="75" t="s">
        <v>179</v>
      </c>
      <c r="C16" s="75"/>
      <c r="D16" s="75"/>
      <c r="E16" s="75"/>
      <c r="F16" s="44">
        <v>22172.240000000002</v>
      </c>
      <c r="G16" s="44">
        <v>17461</v>
      </c>
      <c r="H16" s="44">
        <v>23046.41</v>
      </c>
      <c r="I16" s="76">
        <f t="shared" si="0"/>
        <v>103.94263276962543</v>
      </c>
      <c r="J16" s="117"/>
      <c r="K16" s="117"/>
      <c r="L16" s="76">
        <f t="shared" si="1"/>
        <v>131.98791592692285</v>
      </c>
      <c r="M16" s="117"/>
      <c r="N16" s="117"/>
      <c r="Q16" s="7"/>
    </row>
    <row r="17" spans="1:17">
      <c r="A17" s="43" t="s">
        <v>182</v>
      </c>
      <c r="B17" s="75" t="s">
        <v>183</v>
      </c>
      <c r="C17" s="117"/>
      <c r="D17" s="117"/>
      <c r="E17" s="117"/>
      <c r="F17" s="44">
        <v>69159.259999999995</v>
      </c>
      <c r="G17" s="44">
        <v>81032</v>
      </c>
      <c r="H17" s="44">
        <v>73773.7</v>
      </c>
      <c r="I17" s="76">
        <f t="shared" si="0"/>
        <v>106.67219400554603</v>
      </c>
      <c r="J17" s="117"/>
      <c r="K17" s="117"/>
      <c r="L17" s="76">
        <f t="shared" si="1"/>
        <v>91.042674498963379</v>
      </c>
      <c r="M17" s="117"/>
      <c r="N17" s="117"/>
    </row>
    <row r="18" spans="1:17">
      <c r="A18" s="43" t="s">
        <v>184</v>
      </c>
      <c r="B18" s="75" t="s">
        <v>185</v>
      </c>
      <c r="C18" s="75"/>
      <c r="D18" s="75"/>
      <c r="E18" s="75"/>
      <c r="F18" s="44">
        <v>69159.259999999995</v>
      </c>
      <c r="G18" s="44">
        <v>81032</v>
      </c>
      <c r="H18" s="44">
        <v>73773.7</v>
      </c>
      <c r="I18" s="76">
        <f t="shared" si="0"/>
        <v>106.67219400554603</v>
      </c>
      <c r="J18" s="117"/>
      <c r="K18" s="117"/>
      <c r="L18" s="76">
        <f t="shared" si="1"/>
        <v>91.042674498963379</v>
      </c>
      <c r="M18" s="117"/>
      <c r="N18" s="117"/>
    </row>
    <row r="19" spans="1:17" s="20" customFormat="1">
      <c r="A19" s="43" t="s">
        <v>180</v>
      </c>
      <c r="B19" s="75" t="s">
        <v>181</v>
      </c>
      <c r="C19" s="75"/>
      <c r="D19" s="75"/>
      <c r="E19" s="75"/>
      <c r="F19" s="44">
        <v>0</v>
      </c>
      <c r="G19" s="44">
        <v>0</v>
      </c>
      <c r="H19" s="44">
        <v>0</v>
      </c>
      <c r="I19" s="76" t="e">
        <f t="shared" si="0"/>
        <v>#DIV/0!</v>
      </c>
      <c r="J19" s="117"/>
      <c r="K19" s="117"/>
      <c r="L19" s="76" t="e">
        <f t="shared" si="1"/>
        <v>#DIV/0!</v>
      </c>
      <c r="M19" s="117"/>
      <c r="N19" s="117"/>
    </row>
    <row r="20" spans="1:17">
      <c r="A20" s="43" t="s">
        <v>186</v>
      </c>
      <c r="B20" s="75" t="s">
        <v>187</v>
      </c>
      <c r="C20" s="117"/>
      <c r="D20" s="117"/>
      <c r="E20" s="117"/>
      <c r="F20" s="44">
        <f>F21+F22</f>
        <v>1733247.22</v>
      </c>
      <c r="G20" s="44">
        <f>G21+G22+G23</f>
        <v>1909568</v>
      </c>
      <c r="H20" s="44">
        <f>H21+H22</f>
        <v>1831614.99</v>
      </c>
      <c r="I20" s="76">
        <f t="shared" si="0"/>
        <v>105.67534560938168</v>
      </c>
      <c r="J20" s="117"/>
      <c r="K20" s="117"/>
      <c r="L20" s="76">
        <f t="shared" si="1"/>
        <v>95.91776726463786</v>
      </c>
      <c r="M20" s="117"/>
      <c r="N20" s="117"/>
    </row>
    <row r="21" spans="1:17">
      <c r="A21" s="43" t="s">
        <v>188</v>
      </c>
      <c r="B21" s="75" t="s">
        <v>189</v>
      </c>
      <c r="C21" s="117"/>
      <c r="D21" s="117"/>
      <c r="E21" s="117"/>
      <c r="F21" s="44">
        <v>1729893.16</v>
      </c>
      <c r="G21" s="44">
        <v>1905820</v>
      </c>
      <c r="H21" s="44">
        <v>1827867.36</v>
      </c>
      <c r="I21" s="76">
        <f t="shared" si="0"/>
        <v>105.66359832303172</v>
      </c>
      <c r="J21" s="117"/>
      <c r="K21" s="117"/>
      <c r="L21" s="76">
        <f t="shared" si="1"/>
        <v>95.909758529137065</v>
      </c>
      <c r="M21" s="117"/>
      <c r="N21" s="117"/>
    </row>
    <row r="22" spans="1:17">
      <c r="A22" s="43" t="s">
        <v>190</v>
      </c>
      <c r="B22" s="75" t="s">
        <v>191</v>
      </c>
      <c r="C22" s="117"/>
      <c r="D22" s="117"/>
      <c r="E22" s="117"/>
      <c r="F22" s="44">
        <v>3354.06</v>
      </c>
      <c r="G22" s="44">
        <v>3748</v>
      </c>
      <c r="H22" s="44">
        <v>3747.63</v>
      </c>
      <c r="I22" s="76">
        <f t="shared" si="0"/>
        <v>111.73413713529274</v>
      </c>
      <c r="J22" s="117"/>
      <c r="K22" s="117"/>
      <c r="L22" s="76">
        <f t="shared" si="1"/>
        <v>99.990128068303093</v>
      </c>
      <c r="M22" s="117"/>
      <c r="N22" s="117"/>
    </row>
    <row r="23" spans="1:17">
      <c r="A23" s="43" t="s">
        <v>192</v>
      </c>
      <c r="B23" s="75" t="s">
        <v>193</v>
      </c>
      <c r="C23" s="117"/>
      <c r="D23" s="117"/>
      <c r="E23" s="117"/>
      <c r="F23" s="44">
        <v>0</v>
      </c>
      <c r="G23" s="44">
        <v>0</v>
      </c>
      <c r="H23" s="44">
        <v>0</v>
      </c>
      <c r="I23" s="76" t="e">
        <f t="shared" si="0"/>
        <v>#DIV/0!</v>
      </c>
      <c r="J23" s="117"/>
      <c r="K23" s="117"/>
      <c r="L23" s="76" t="e">
        <f t="shared" si="1"/>
        <v>#DIV/0!</v>
      </c>
      <c r="M23" s="117"/>
      <c r="N23" s="117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7">
      <c r="A25" s="1"/>
      <c r="B25" s="1"/>
      <c r="C25" s="81" t="s">
        <v>194</v>
      </c>
      <c r="D25" s="91"/>
      <c r="E25" s="91"/>
      <c r="F25" s="91"/>
      <c r="G25" s="91"/>
      <c r="H25" s="91"/>
      <c r="I25" s="91"/>
      <c r="J25" s="91"/>
      <c r="K25" s="1"/>
      <c r="L25" s="1"/>
      <c r="M25" s="1"/>
      <c r="N25" s="1"/>
    </row>
    <row r="26" spans="1:17" ht="15.75" thickBo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7" ht="27" thickTop="1" thickBot="1">
      <c r="A27" s="84" t="s">
        <v>4</v>
      </c>
      <c r="B27" s="118"/>
      <c r="C27" s="118"/>
      <c r="D27" s="118"/>
      <c r="E27" s="118"/>
      <c r="F27" s="10" t="s">
        <v>221</v>
      </c>
      <c r="G27" s="10" t="s">
        <v>340</v>
      </c>
      <c r="H27" s="10" t="s">
        <v>341</v>
      </c>
      <c r="I27" s="84" t="s">
        <v>5</v>
      </c>
      <c r="J27" s="118"/>
      <c r="K27" s="118"/>
      <c r="L27" s="84" t="s">
        <v>6</v>
      </c>
      <c r="M27" s="118"/>
      <c r="N27" s="118"/>
    </row>
    <row r="28" spans="1:17" ht="16.5" thickTop="1" thickBot="1">
      <c r="A28" s="10" t="s">
        <v>7</v>
      </c>
      <c r="B28" s="84" t="s">
        <v>8</v>
      </c>
      <c r="C28" s="118"/>
      <c r="D28" s="118"/>
      <c r="E28" s="118"/>
      <c r="F28" s="10" t="s">
        <v>9</v>
      </c>
      <c r="G28" s="10" t="s">
        <v>10</v>
      </c>
      <c r="H28" s="10" t="s">
        <v>11</v>
      </c>
      <c r="I28" s="84" t="s">
        <v>12</v>
      </c>
      <c r="J28" s="118"/>
      <c r="K28" s="118"/>
      <c r="L28" s="84" t="s">
        <v>13</v>
      </c>
      <c r="M28" s="118"/>
      <c r="N28" s="118"/>
    </row>
    <row r="29" spans="1:17" ht="15.75" thickTop="1">
      <c r="A29" s="11"/>
      <c r="B29" s="79" t="s">
        <v>18</v>
      </c>
      <c r="C29" s="91"/>
      <c r="D29" s="91"/>
      <c r="E29" s="91"/>
      <c r="F29" s="32">
        <f>F30+F34+F36+F39</f>
        <v>2105330.1800000002</v>
      </c>
      <c r="G29" s="32">
        <f>G30+G33+G34+G36+G39+G41</f>
        <v>2364393</v>
      </c>
      <c r="H29" s="12">
        <f>H30+H33+H34+H36+H39</f>
        <v>2394412.8699999996</v>
      </c>
      <c r="I29" s="80">
        <f>H29/F29*100</f>
        <v>113.73099064204739</v>
      </c>
      <c r="J29" s="91"/>
      <c r="K29" s="91"/>
      <c r="L29" s="80">
        <f>H29/G29*100</f>
        <v>101.26966498378229</v>
      </c>
      <c r="M29" s="91"/>
      <c r="N29" s="91"/>
    </row>
    <row r="30" spans="1:17">
      <c r="A30" s="43" t="s">
        <v>171</v>
      </c>
      <c r="B30" s="75" t="s">
        <v>172</v>
      </c>
      <c r="C30" s="117"/>
      <c r="D30" s="117"/>
      <c r="E30" s="117"/>
      <c r="F30" s="44">
        <f>F31+F32</f>
        <v>308909.96999999997</v>
      </c>
      <c r="G30" s="44">
        <f>G31+G32</f>
        <v>230354</v>
      </c>
      <c r="H30" s="44">
        <f>H31+H32</f>
        <v>242896.68</v>
      </c>
      <c r="I30" s="76">
        <f>H30/F30*100</f>
        <v>78.630249454234189</v>
      </c>
      <c r="J30" s="117"/>
      <c r="K30" s="117"/>
      <c r="L30" s="76">
        <f>H30/G30*100</f>
        <v>105.44495862889292</v>
      </c>
      <c r="M30" s="117"/>
      <c r="N30" s="117"/>
    </row>
    <row r="31" spans="1:17">
      <c r="A31" s="43" t="s">
        <v>173</v>
      </c>
      <c r="B31" s="75" t="s">
        <v>172</v>
      </c>
      <c r="C31" s="117"/>
      <c r="D31" s="117"/>
      <c r="E31" s="117"/>
      <c r="F31" s="44">
        <v>215287.63</v>
      </c>
      <c r="G31" s="44">
        <v>127465</v>
      </c>
      <c r="H31" s="44">
        <v>138365.29999999999</v>
      </c>
      <c r="I31" s="76">
        <f t="shared" ref="I31:I42" si="2">H31/F31*100</f>
        <v>64.269972222742183</v>
      </c>
      <c r="J31" s="117"/>
      <c r="K31" s="117"/>
      <c r="L31" s="76">
        <f t="shared" ref="L31:L42" si="3">H31/G31*100</f>
        <v>108.55160240065899</v>
      </c>
      <c r="M31" s="117"/>
      <c r="N31" s="117"/>
    </row>
    <row r="32" spans="1:17" ht="26.25" customHeight="1">
      <c r="A32" s="43" t="s">
        <v>174</v>
      </c>
      <c r="B32" s="75" t="s">
        <v>175</v>
      </c>
      <c r="C32" s="117"/>
      <c r="D32" s="117"/>
      <c r="E32" s="117"/>
      <c r="F32" s="44">
        <v>93622.34</v>
      </c>
      <c r="G32" s="44">
        <v>102889</v>
      </c>
      <c r="H32" s="44">
        <v>104531.38</v>
      </c>
      <c r="I32" s="76">
        <f t="shared" si="2"/>
        <v>111.65217617931789</v>
      </c>
      <c r="J32" s="117"/>
      <c r="K32" s="117"/>
      <c r="L32" s="76">
        <f t="shared" si="3"/>
        <v>101.59626393492016</v>
      </c>
      <c r="M32" s="117"/>
      <c r="N32" s="117"/>
      <c r="Q32" s="7"/>
    </row>
    <row r="33" spans="1:17" s="33" customFormat="1" ht="26.25" customHeight="1">
      <c r="A33" s="43" t="s">
        <v>355</v>
      </c>
      <c r="B33" s="92" t="s">
        <v>356</v>
      </c>
      <c r="C33" s="92"/>
      <c r="D33" s="92"/>
      <c r="E33" s="92"/>
      <c r="F33" s="44">
        <v>0</v>
      </c>
      <c r="G33" s="44">
        <v>122230</v>
      </c>
      <c r="H33" s="44">
        <v>103420.95</v>
      </c>
      <c r="I33" s="93" t="e">
        <f>H33/F33*100</f>
        <v>#DIV/0!</v>
      </c>
      <c r="J33" s="94"/>
      <c r="K33" s="95"/>
      <c r="L33" s="93">
        <f>H33/G33*100</f>
        <v>84.611756524584791</v>
      </c>
      <c r="M33" s="94"/>
      <c r="N33" s="95"/>
      <c r="Q33" s="7"/>
    </row>
    <row r="34" spans="1:17">
      <c r="A34" s="43" t="s">
        <v>176</v>
      </c>
      <c r="B34" s="75" t="s">
        <v>177</v>
      </c>
      <c r="C34" s="117"/>
      <c r="D34" s="117"/>
      <c r="E34" s="117"/>
      <c r="F34" s="44">
        <v>16803.88</v>
      </c>
      <c r="G34" s="44">
        <v>17461</v>
      </c>
      <c r="H34" s="44">
        <v>11877.96</v>
      </c>
      <c r="I34" s="76">
        <f t="shared" si="2"/>
        <v>70.685817799222548</v>
      </c>
      <c r="J34" s="117"/>
      <c r="K34" s="117"/>
      <c r="L34" s="76">
        <f t="shared" si="3"/>
        <v>68.025657178855724</v>
      </c>
      <c r="M34" s="117"/>
      <c r="N34" s="117"/>
    </row>
    <row r="35" spans="1:17">
      <c r="A35" s="43" t="s">
        <v>178</v>
      </c>
      <c r="B35" s="75" t="s">
        <v>179</v>
      </c>
      <c r="C35" s="117"/>
      <c r="D35" s="117"/>
      <c r="E35" s="117"/>
      <c r="F35" s="44">
        <v>16803.88</v>
      </c>
      <c r="G35" s="44">
        <v>17461</v>
      </c>
      <c r="H35" s="44">
        <v>11877.96</v>
      </c>
      <c r="I35" s="76">
        <f t="shared" si="2"/>
        <v>70.685817799222548</v>
      </c>
      <c r="J35" s="117"/>
      <c r="K35" s="117"/>
      <c r="L35" s="76">
        <f t="shared" si="3"/>
        <v>68.025657178855724</v>
      </c>
      <c r="M35" s="117"/>
      <c r="N35" s="117"/>
    </row>
    <row r="36" spans="1:17">
      <c r="A36" s="43" t="s">
        <v>182</v>
      </c>
      <c r="B36" s="75" t="s">
        <v>183</v>
      </c>
      <c r="C36" s="117"/>
      <c r="D36" s="117"/>
      <c r="E36" s="117"/>
      <c r="F36" s="44">
        <v>54981.04</v>
      </c>
      <c r="G36" s="44">
        <v>81032</v>
      </c>
      <c r="H36" s="44">
        <v>56596.99</v>
      </c>
      <c r="I36" s="76">
        <f t="shared" si="2"/>
        <v>102.93910409843102</v>
      </c>
      <c r="J36" s="117"/>
      <c r="K36" s="117"/>
      <c r="L36" s="76">
        <f t="shared" si="3"/>
        <v>69.845233981636881</v>
      </c>
      <c r="M36" s="117"/>
      <c r="N36" s="117"/>
    </row>
    <row r="37" spans="1:17">
      <c r="A37" s="43" t="s">
        <v>184</v>
      </c>
      <c r="B37" s="75" t="s">
        <v>185</v>
      </c>
      <c r="C37" s="117"/>
      <c r="D37" s="117"/>
      <c r="E37" s="117"/>
      <c r="F37" s="44">
        <v>54981.04</v>
      </c>
      <c r="G37" s="44">
        <v>81032</v>
      </c>
      <c r="H37" s="44">
        <v>56596.99</v>
      </c>
      <c r="I37" s="76">
        <f t="shared" si="2"/>
        <v>102.93910409843102</v>
      </c>
      <c r="J37" s="117"/>
      <c r="K37" s="117"/>
      <c r="L37" s="76">
        <f t="shared" si="3"/>
        <v>69.845233981636881</v>
      </c>
      <c r="M37" s="117"/>
      <c r="N37" s="117"/>
    </row>
    <row r="38" spans="1:17" s="20" customFormat="1">
      <c r="A38" s="43" t="s">
        <v>180</v>
      </c>
      <c r="B38" s="75" t="s">
        <v>181</v>
      </c>
      <c r="C38" s="75"/>
      <c r="D38" s="75"/>
      <c r="E38" s="75"/>
      <c r="F38" s="44">
        <v>0</v>
      </c>
      <c r="G38" s="44">
        <v>0</v>
      </c>
      <c r="H38" s="44">
        <v>0</v>
      </c>
      <c r="I38" s="76" t="e">
        <f t="shared" si="2"/>
        <v>#DIV/0!</v>
      </c>
      <c r="J38" s="76"/>
      <c r="K38" s="76"/>
      <c r="L38" s="76" t="e">
        <f t="shared" si="3"/>
        <v>#DIV/0!</v>
      </c>
      <c r="M38" s="76"/>
      <c r="N38" s="76"/>
    </row>
    <row r="39" spans="1:17">
      <c r="A39" s="43" t="s">
        <v>186</v>
      </c>
      <c r="B39" s="75" t="s">
        <v>187</v>
      </c>
      <c r="C39" s="117"/>
      <c r="D39" s="117"/>
      <c r="E39" s="117"/>
      <c r="F39" s="44">
        <f>F40+F41</f>
        <v>1724635.29</v>
      </c>
      <c r="G39" s="44">
        <f>G40+G41+G42</f>
        <v>1909568</v>
      </c>
      <c r="H39" s="44">
        <f>H40+H41</f>
        <v>1979620.2899999998</v>
      </c>
      <c r="I39" s="76">
        <f t="shared" si="2"/>
        <v>114.78486503659565</v>
      </c>
      <c r="J39" s="117"/>
      <c r="K39" s="117"/>
      <c r="L39" s="76">
        <f t="shared" si="3"/>
        <v>103.6684888938231</v>
      </c>
      <c r="M39" s="117"/>
      <c r="N39" s="117"/>
    </row>
    <row r="40" spans="1:17">
      <c r="A40" s="43" t="s">
        <v>188</v>
      </c>
      <c r="B40" s="75" t="s">
        <v>189</v>
      </c>
      <c r="C40" s="117"/>
      <c r="D40" s="117"/>
      <c r="E40" s="117"/>
      <c r="F40" s="44">
        <v>1721281.23</v>
      </c>
      <c r="G40" s="44">
        <v>1905820</v>
      </c>
      <c r="H40" s="44">
        <v>1975872.66</v>
      </c>
      <c r="I40" s="76">
        <f t="shared" si="2"/>
        <v>114.79080963428621</v>
      </c>
      <c r="J40" s="117"/>
      <c r="K40" s="117"/>
      <c r="L40" s="76">
        <f t="shared" si="3"/>
        <v>103.67572278599238</v>
      </c>
      <c r="M40" s="117"/>
      <c r="N40" s="117"/>
    </row>
    <row r="41" spans="1:17">
      <c r="A41" s="43" t="s">
        <v>190</v>
      </c>
      <c r="B41" s="75" t="s">
        <v>191</v>
      </c>
      <c r="C41" s="117"/>
      <c r="D41" s="117"/>
      <c r="E41" s="117"/>
      <c r="F41" s="44">
        <v>3354.06</v>
      </c>
      <c r="G41" s="44">
        <v>3748</v>
      </c>
      <c r="H41" s="44">
        <v>3747.63</v>
      </c>
      <c r="I41" s="76">
        <f t="shared" si="2"/>
        <v>111.73413713529274</v>
      </c>
      <c r="J41" s="117"/>
      <c r="K41" s="117"/>
      <c r="L41" s="76">
        <f t="shared" si="3"/>
        <v>99.990128068303093</v>
      </c>
      <c r="M41" s="117"/>
      <c r="N41" s="117"/>
    </row>
    <row r="42" spans="1:17">
      <c r="A42" s="43" t="s">
        <v>192</v>
      </c>
      <c r="B42" s="75" t="s">
        <v>193</v>
      </c>
      <c r="C42" s="117"/>
      <c r="D42" s="117"/>
      <c r="E42" s="117"/>
      <c r="F42" s="44">
        <v>0</v>
      </c>
      <c r="G42" s="44">
        <v>0</v>
      </c>
      <c r="H42" s="44">
        <v>0</v>
      </c>
      <c r="I42" s="76" t="e">
        <f t="shared" si="2"/>
        <v>#DIV/0!</v>
      </c>
      <c r="J42" s="117"/>
      <c r="K42" s="117"/>
      <c r="L42" s="76" t="e">
        <f t="shared" si="3"/>
        <v>#DIV/0!</v>
      </c>
      <c r="M42" s="117"/>
      <c r="N42" s="117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7">
      <c r="F44" s="7"/>
      <c r="H44" s="7"/>
    </row>
    <row r="45" spans="1:17">
      <c r="F45" s="7"/>
      <c r="G45" s="7"/>
    </row>
  </sheetData>
  <mergeCells count="105">
    <mergeCell ref="L16:N16"/>
    <mergeCell ref="I16:K16"/>
    <mergeCell ref="B16:E16"/>
    <mergeCell ref="A1:E1"/>
    <mergeCell ref="A2:D2"/>
    <mergeCell ref="J2:L2"/>
    <mergeCell ref="A3:C3"/>
    <mergeCell ref="C5:J5"/>
    <mergeCell ref="A7:E7"/>
    <mergeCell ref="I7:K7"/>
    <mergeCell ref="L7:N7"/>
    <mergeCell ref="B10:E10"/>
    <mergeCell ref="I10:K10"/>
    <mergeCell ref="L10:N10"/>
    <mergeCell ref="B11:E11"/>
    <mergeCell ref="I11:K11"/>
    <mergeCell ref="L11:N11"/>
    <mergeCell ref="B8:E8"/>
    <mergeCell ref="I8:K8"/>
    <mergeCell ref="L8:N8"/>
    <mergeCell ref="B9:E9"/>
    <mergeCell ref="I9:K9"/>
    <mergeCell ref="L9:N9"/>
    <mergeCell ref="B15:E15"/>
    <mergeCell ref="I15:K15"/>
    <mergeCell ref="L15:N15"/>
    <mergeCell ref="B12:E12"/>
    <mergeCell ref="I12:K12"/>
    <mergeCell ref="L12:N12"/>
    <mergeCell ref="B13:E13"/>
    <mergeCell ref="I13:K13"/>
    <mergeCell ref="L13:N13"/>
    <mergeCell ref="B14:E14"/>
    <mergeCell ref="I14:K14"/>
    <mergeCell ref="L14:N14"/>
    <mergeCell ref="B17:E17"/>
    <mergeCell ref="I17:K17"/>
    <mergeCell ref="L17:N17"/>
    <mergeCell ref="B18:E18"/>
    <mergeCell ref="I18:K18"/>
    <mergeCell ref="L18:N18"/>
    <mergeCell ref="B19:E19"/>
    <mergeCell ref="I19:K19"/>
    <mergeCell ref="L19:N19"/>
    <mergeCell ref="B22:E22"/>
    <mergeCell ref="I22:K22"/>
    <mergeCell ref="L22:N22"/>
    <mergeCell ref="B23:E23"/>
    <mergeCell ref="I23:K23"/>
    <mergeCell ref="L23:N23"/>
    <mergeCell ref="B20:E20"/>
    <mergeCell ref="I20:K20"/>
    <mergeCell ref="L20:N20"/>
    <mergeCell ref="B21:E21"/>
    <mergeCell ref="I21:K21"/>
    <mergeCell ref="L21:N21"/>
    <mergeCell ref="L35:N35"/>
    <mergeCell ref="B29:E29"/>
    <mergeCell ref="I29:K29"/>
    <mergeCell ref="L29:N29"/>
    <mergeCell ref="B30:E30"/>
    <mergeCell ref="I30:K30"/>
    <mergeCell ref="L30:N30"/>
    <mergeCell ref="C25:J25"/>
    <mergeCell ref="A27:E27"/>
    <mergeCell ref="I27:K27"/>
    <mergeCell ref="L27:N27"/>
    <mergeCell ref="B28:E28"/>
    <mergeCell ref="I28:K28"/>
    <mergeCell ref="L28:N28"/>
    <mergeCell ref="I33:K33"/>
    <mergeCell ref="L33:N33"/>
    <mergeCell ref="B42:E42"/>
    <mergeCell ref="I42:K42"/>
    <mergeCell ref="L42:N42"/>
    <mergeCell ref="B39:E39"/>
    <mergeCell ref="I39:K39"/>
    <mergeCell ref="L39:N39"/>
    <mergeCell ref="B40:E40"/>
    <mergeCell ref="I40:K40"/>
    <mergeCell ref="L40:N40"/>
    <mergeCell ref="B31:E31"/>
    <mergeCell ref="I31:K31"/>
    <mergeCell ref="L31:N31"/>
    <mergeCell ref="B32:E32"/>
    <mergeCell ref="I32:K32"/>
    <mergeCell ref="L32:N32"/>
    <mergeCell ref="B41:E41"/>
    <mergeCell ref="I41:K41"/>
    <mergeCell ref="L41:N41"/>
    <mergeCell ref="B33:E33"/>
    <mergeCell ref="B38:E38"/>
    <mergeCell ref="I38:K38"/>
    <mergeCell ref="L38:N38"/>
    <mergeCell ref="B36:E36"/>
    <mergeCell ref="I36:K36"/>
    <mergeCell ref="L36:N36"/>
    <mergeCell ref="B37:E37"/>
    <mergeCell ref="I37:K37"/>
    <mergeCell ref="L37:N37"/>
    <mergeCell ref="B34:E34"/>
    <mergeCell ref="I34:K34"/>
    <mergeCell ref="L34:N34"/>
    <mergeCell ref="B35:E35"/>
    <mergeCell ref="I35:K35"/>
  </mergeCells>
  <pageMargins left="0.7" right="0.7" top="0.75" bottom="0.75" header="0.3" footer="0.3"/>
  <pageSetup paperSize="9" fitToHeight="0" orientation="landscape" r:id="rId1"/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4"/>
  <sheetViews>
    <sheetView topLeftCell="A4" zoomScaleNormal="100" workbookViewId="0">
      <selection activeCell="F17" sqref="F17"/>
    </sheetView>
  </sheetViews>
  <sheetFormatPr defaultRowHeight="15"/>
  <cols>
    <col min="4" max="4" width="7.85546875" customWidth="1"/>
    <col min="5" max="5" width="1.42578125" customWidth="1"/>
    <col min="6" max="6" width="15.42578125" customWidth="1"/>
    <col min="7" max="7" width="1.7109375" customWidth="1"/>
    <col min="8" max="8" width="2.28515625" customWidth="1"/>
    <col min="9" max="10" width="2" customWidth="1"/>
    <col min="11" max="11" width="7.140625" customWidth="1"/>
    <col min="12" max="12" width="13" customWidth="1"/>
    <col min="13" max="13" width="9.140625" customWidth="1"/>
  </cols>
  <sheetData>
    <row r="1" spans="1:14">
      <c r="A1" s="111" t="s">
        <v>0</v>
      </c>
      <c r="B1" s="112"/>
      <c r="C1" s="112"/>
      <c r="D1" s="112"/>
      <c r="H1" s="3"/>
      <c r="K1" s="126"/>
      <c r="L1" s="112"/>
      <c r="M1" s="112"/>
      <c r="N1" s="112"/>
    </row>
    <row r="2" spans="1:14">
      <c r="A2" s="111" t="s">
        <v>1</v>
      </c>
      <c r="B2" s="112"/>
      <c r="C2" s="112"/>
      <c r="D2" s="112"/>
      <c r="G2" s="127"/>
      <c r="H2" s="127"/>
      <c r="K2" s="128"/>
      <c r="L2" s="112"/>
      <c r="M2" s="112"/>
      <c r="N2" s="112"/>
    </row>
    <row r="3" spans="1:14">
      <c r="A3" s="111" t="s">
        <v>2</v>
      </c>
      <c r="B3" s="112"/>
      <c r="C3" s="112"/>
      <c r="G3" s="3"/>
      <c r="H3" s="3"/>
      <c r="K3" s="9"/>
    </row>
    <row r="4" spans="1:14" ht="15.75" customHeight="1">
      <c r="A4" s="106" t="s">
        <v>195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5.75" thickBot="1"/>
    <row r="6" spans="1:14" ht="27" thickTop="1" thickBot="1">
      <c r="A6" s="129" t="s">
        <v>4</v>
      </c>
      <c r="B6" s="129"/>
      <c r="C6" s="129"/>
      <c r="D6" s="129"/>
      <c r="E6" s="129"/>
      <c r="F6" s="17" t="s">
        <v>342</v>
      </c>
      <c r="G6" s="130" t="s">
        <v>343</v>
      </c>
      <c r="H6" s="131"/>
      <c r="I6" s="131"/>
      <c r="J6" s="131"/>
      <c r="K6" s="131"/>
      <c r="L6" s="17" t="s">
        <v>344</v>
      </c>
      <c r="M6" s="17" t="s">
        <v>196</v>
      </c>
      <c r="N6" s="17" t="s">
        <v>197</v>
      </c>
    </row>
    <row r="7" spans="1:14" ht="15.75" thickTop="1">
      <c r="A7" s="132" t="s">
        <v>18</v>
      </c>
      <c r="B7" s="133"/>
      <c r="C7" s="133"/>
      <c r="D7" s="133"/>
      <c r="E7" s="133"/>
      <c r="F7" s="34">
        <v>2105330.1800000002</v>
      </c>
      <c r="G7" s="134">
        <v>2360645</v>
      </c>
      <c r="H7" s="133"/>
      <c r="I7" s="133"/>
      <c r="J7" s="133"/>
      <c r="K7" s="133"/>
      <c r="L7" s="18">
        <v>2394412.87</v>
      </c>
      <c r="M7" s="18">
        <f>L7/F7*100</f>
        <v>113.73099064204742</v>
      </c>
      <c r="N7" s="18">
        <f>L7/G7*100</f>
        <v>101.43045099962087</v>
      </c>
    </row>
    <row r="8" spans="1:14">
      <c r="A8" s="123" t="s">
        <v>337</v>
      </c>
      <c r="B8" s="124"/>
      <c r="C8" s="124"/>
      <c r="D8" s="124"/>
      <c r="E8" s="124"/>
      <c r="F8" s="47">
        <v>2105330.1800000002</v>
      </c>
      <c r="G8" s="125">
        <f>G9+G10</f>
        <v>2360645</v>
      </c>
      <c r="H8" s="124"/>
      <c r="I8" s="124"/>
      <c r="J8" s="124"/>
      <c r="K8" s="124"/>
      <c r="L8" s="47">
        <f>L9+L10</f>
        <v>2394412.87</v>
      </c>
      <c r="M8" s="47">
        <f>L8/F8*100</f>
        <v>113.73099064204742</v>
      </c>
      <c r="N8" s="47">
        <f>L8/G8*100</f>
        <v>101.43045099962087</v>
      </c>
    </row>
    <row r="9" spans="1:14" ht="13.5" customHeight="1">
      <c r="A9" s="123" t="s">
        <v>338</v>
      </c>
      <c r="B9" s="124"/>
      <c r="C9" s="124"/>
      <c r="D9" s="124"/>
      <c r="E9" s="124"/>
      <c r="F9" s="47">
        <v>1978850.88</v>
      </c>
      <c r="G9" s="125">
        <v>2220545</v>
      </c>
      <c r="H9" s="124"/>
      <c r="I9" s="124"/>
      <c r="J9" s="124"/>
      <c r="K9" s="124"/>
      <c r="L9" s="47">
        <v>2263984.39</v>
      </c>
      <c r="M9" s="47">
        <f>L9/F9*100</f>
        <v>114.40904480887414</v>
      </c>
      <c r="N9" s="47">
        <f>L9/G9*100</f>
        <v>101.95624902895462</v>
      </c>
    </row>
    <row r="10" spans="1:14">
      <c r="A10" s="123" t="s">
        <v>339</v>
      </c>
      <c r="B10" s="124"/>
      <c r="C10" s="124"/>
      <c r="D10" s="124"/>
      <c r="E10" s="124"/>
      <c r="F10" s="47">
        <v>126479.3</v>
      </c>
      <c r="G10" s="125">
        <v>140100</v>
      </c>
      <c r="H10" s="124"/>
      <c r="I10" s="124"/>
      <c r="J10" s="124"/>
      <c r="K10" s="124"/>
      <c r="L10" s="47">
        <v>130428.48</v>
      </c>
      <c r="M10" s="47">
        <f>L10/F10*100</f>
        <v>103.12239235985652</v>
      </c>
      <c r="N10" s="47">
        <f>L10/G10*100</f>
        <v>93.09670235546038</v>
      </c>
    </row>
    <row r="12" spans="1:14">
      <c r="F12" s="7"/>
    </row>
    <row r="14" spans="1:14">
      <c r="L14" s="7"/>
    </row>
  </sheetData>
  <mergeCells count="17">
    <mergeCell ref="G8:K8"/>
    <mergeCell ref="A4:N4"/>
    <mergeCell ref="A10:E10"/>
    <mergeCell ref="G10:K10"/>
    <mergeCell ref="A1:D1"/>
    <mergeCell ref="K1:N1"/>
    <mergeCell ref="A2:D2"/>
    <mergeCell ref="A9:E9"/>
    <mergeCell ref="G9:K9"/>
    <mergeCell ref="G2:H2"/>
    <mergeCell ref="K2:N2"/>
    <mergeCell ref="A3:C3"/>
    <mergeCell ref="A6:E6"/>
    <mergeCell ref="G6:K6"/>
    <mergeCell ref="A7:E7"/>
    <mergeCell ref="G7:K7"/>
    <mergeCell ref="A8:E8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03"/>
  <sheetViews>
    <sheetView topLeftCell="A13" zoomScaleNormal="100" workbookViewId="0">
      <selection activeCell="L24" sqref="L24"/>
    </sheetView>
  </sheetViews>
  <sheetFormatPr defaultRowHeight="15"/>
  <cols>
    <col min="1" max="1" width="16.7109375" style="31" customWidth="1"/>
    <col min="2" max="2" width="14" style="31" customWidth="1"/>
    <col min="3" max="3" width="69" style="31" customWidth="1"/>
    <col min="4" max="4" width="17" style="31" customWidth="1"/>
    <col min="5" max="5" width="18.7109375" style="31" customWidth="1"/>
    <col min="7" max="7" width="13" customWidth="1"/>
    <col min="8" max="8" width="13.140625" customWidth="1"/>
    <col min="9" max="9" width="3.42578125" customWidth="1"/>
    <col min="10" max="10" width="2.7109375" customWidth="1"/>
    <col min="11" max="11" width="6.42578125" customWidth="1"/>
    <col min="12" max="12" width="16.28515625" customWidth="1"/>
  </cols>
  <sheetData>
    <row r="1" spans="1:12" s="26" customFormat="1">
      <c r="A1" s="31" t="s">
        <v>335</v>
      </c>
      <c r="B1" s="31"/>
      <c r="C1" s="31"/>
      <c r="D1" s="31"/>
      <c r="E1" s="31"/>
    </row>
    <row r="2" spans="1:12" s="26" customFormat="1">
      <c r="A2" s="31" t="s">
        <v>336</v>
      </c>
      <c r="B2" s="31"/>
      <c r="C2" s="31"/>
      <c r="D2" s="31"/>
      <c r="E2" s="31"/>
    </row>
    <row r="3" spans="1:12" s="26" customFormat="1">
      <c r="A3" s="31" t="s">
        <v>2</v>
      </c>
      <c r="B3" s="31"/>
      <c r="C3" s="31"/>
      <c r="D3" s="31"/>
      <c r="E3" s="31"/>
    </row>
    <row r="4" spans="1:12" s="26" customFormat="1" ht="15.75">
      <c r="A4" s="135" t="s">
        <v>525</v>
      </c>
      <c r="B4" s="136"/>
      <c r="C4" s="136"/>
      <c r="D4" s="136"/>
      <c r="E4" s="136"/>
    </row>
    <row r="5" spans="1:12" s="26" customFormat="1">
      <c r="A5" s="31"/>
      <c r="B5" s="31"/>
      <c r="C5" s="31"/>
      <c r="D5" s="31"/>
      <c r="E5" s="31"/>
    </row>
    <row r="6" spans="1:12">
      <c r="A6" s="39" t="s">
        <v>359</v>
      </c>
      <c r="B6" s="39" t="s">
        <v>360</v>
      </c>
      <c r="C6" s="39" t="s">
        <v>361</v>
      </c>
      <c r="D6" s="42" t="s">
        <v>362</v>
      </c>
      <c r="E6" s="42" t="s">
        <v>363</v>
      </c>
      <c r="F6" s="42" t="s">
        <v>222</v>
      </c>
    </row>
    <row r="7" spans="1:12">
      <c r="A7" s="40" t="s">
        <v>364</v>
      </c>
      <c r="B7" s="40" t="s">
        <v>364</v>
      </c>
      <c r="C7" s="40" t="s">
        <v>365</v>
      </c>
      <c r="D7" s="40">
        <v>2360645</v>
      </c>
      <c r="E7" s="40">
        <v>2394412.87</v>
      </c>
      <c r="F7" s="40">
        <v>101.43045099962087</v>
      </c>
      <c r="L7" s="19"/>
    </row>
    <row r="8" spans="1:12">
      <c r="A8" s="28" t="s">
        <v>366</v>
      </c>
      <c r="B8" s="28" t="s">
        <v>367</v>
      </c>
      <c r="C8" s="28" t="s">
        <v>223</v>
      </c>
      <c r="D8" s="28">
        <v>2360645</v>
      </c>
      <c r="E8" s="28">
        <v>2394412.87</v>
      </c>
      <c r="F8" s="28">
        <v>101.43045099962087</v>
      </c>
      <c r="L8" s="19"/>
    </row>
    <row r="9" spans="1:12">
      <c r="A9" s="41" t="s">
        <v>368</v>
      </c>
      <c r="B9" s="41" t="s">
        <v>369</v>
      </c>
      <c r="C9" s="41" t="s">
        <v>370</v>
      </c>
      <c r="D9" s="41">
        <v>2360645</v>
      </c>
      <c r="E9" s="41">
        <v>2394412.87</v>
      </c>
      <c r="F9" s="41">
        <v>101.43045099962087</v>
      </c>
      <c r="L9" s="19"/>
    </row>
    <row r="10" spans="1:12">
      <c r="A10" s="29" t="s">
        <v>371</v>
      </c>
      <c r="B10" s="29" t="s">
        <v>372</v>
      </c>
      <c r="C10" s="29" t="s">
        <v>198</v>
      </c>
      <c r="D10" s="29">
        <v>102889</v>
      </c>
      <c r="E10" s="29">
        <v>104531.38</v>
      </c>
      <c r="F10" s="29">
        <v>101.59626393492016</v>
      </c>
      <c r="L10" s="19"/>
    </row>
    <row r="11" spans="1:12">
      <c r="A11" s="29" t="s">
        <v>373</v>
      </c>
      <c r="B11" s="29" t="s">
        <v>374</v>
      </c>
      <c r="C11" s="29" t="s">
        <v>199</v>
      </c>
      <c r="D11" s="29">
        <v>86726</v>
      </c>
      <c r="E11" s="29">
        <v>88370.98</v>
      </c>
      <c r="F11" s="29">
        <v>101.89675529829579</v>
      </c>
      <c r="L11" s="19"/>
    </row>
    <row r="12" spans="1:12">
      <c r="A12" s="30" t="s">
        <v>375</v>
      </c>
      <c r="B12" s="30" t="s">
        <v>376</v>
      </c>
      <c r="C12" s="30" t="s">
        <v>377</v>
      </c>
      <c r="D12" s="30">
        <v>86726</v>
      </c>
      <c r="E12" s="30">
        <v>88370.98</v>
      </c>
      <c r="F12" s="30">
        <v>101.89675529829579</v>
      </c>
      <c r="L12" s="19"/>
    </row>
    <row r="13" spans="1:12">
      <c r="A13" s="36" t="s">
        <v>364</v>
      </c>
      <c r="B13" s="36" t="s">
        <v>84</v>
      </c>
      <c r="C13" s="36" t="s">
        <v>85</v>
      </c>
      <c r="D13" s="19">
        <v>86276</v>
      </c>
      <c r="E13" s="19">
        <v>87987.3</v>
      </c>
      <c r="F13" s="19">
        <v>101.98351801196162</v>
      </c>
      <c r="L13" s="19"/>
    </row>
    <row r="14" spans="1:12">
      <c r="A14" s="36" t="s">
        <v>378</v>
      </c>
      <c r="B14" s="36" t="s">
        <v>224</v>
      </c>
      <c r="C14" s="36" t="s">
        <v>225</v>
      </c>
      <c r="D14" s="19">
        <v>3012</v>
      </c>
      <c r="E14" s="19">
        <v>3820.5</v>
      </c>
      <c r="F14" s="19">
        <v>126.84262948207173</v>
      </c>
      <c r="L14" s="19"/>
    </row>
    <row r="15" spans="1:12">
      <c r="A15" s="36" t="s">
        <v>379</v>
      </c>
      <c r="B15" s="36" t="s">
        <v>226</v>
      </c>
      <c r="C15" s="36" t="s">
        <v>227</v>
      </c>
      <c r="D15" s="19">
        <v>1500</v>
      </c>
      <c r="E15" s="19">
        <v>1372.97</v>
      </c>
      <c r="F15" s="19">
        <v>91.531333333333336</v>
      </c>
    </row>
    <row r="16" spans="1:12">
      <c r="A16" s="36" t="s">
        <v>380</v>
      </c>
      <c r="B16" s="36" t="s">
        <v>228</v>
      </c>
      <c r="C16" s="36" t="s">
        <v>229</v>
      </c>
      <c r="D16" s="19">
        <v>1000</v>
      </c>
      <c r="E16" s="19">
        <v>768.72</v>
      </c>
      <c r="F16" s="19">
        <v>76.872000000000014</v>
      </c>
      <c r="K16" s="38"/>
    </row>
    <row r="17" spans="1:12">
      <c r="A17" s="36" t="s">
        <v>381</v>
      </c>
      <c r="B17" s="36" t="s">
        <v>230</v>
      </c>
      <c r="C17" s="36" t="s">
        <v>231</v>
      </c>
      <c r="D17" s="19">
        <v>1500</v>
      </c>
      <c r="E17" s="19">
        <v>1069</v>
      </c>
      <c r="F17" s="19">
        <v>71.266666666666666</v>
      </c>
      <c r="K17" s="37"/>
    </row>
    <row r="18" spans="1:12">
      <c r="A18" s="36" t="s">
        <v>382</v>
      </c>
      <c r="B18" s="36" t="s">
        <v>383</v>
      </c>
      <c r="C18" s="36" t="s">
        <v>350</v>
      </c>
      <c r="D18" s="19">
        <v>134</v>
      </c>
      <c r="E18" s="19">
        <v>133.75</v>
      </c>
      <c r="F18" s="19">
        <v>99.81343283582089</v>
      </c>
      <c r="K18" s="37"/>
    </row>
    <row r="19" spans="1:12">
      <c r="A19" s="36" t="s">
        <v>384</v>
      </c>
      <c r="B19" s="36" t="s">
        <v>232</v>
      </c>
      <c r="C19" s="36" t="s">
        <v>233</v>
      </c>
      <c r="D19" s="19">
        <v>6000</v>
      </c>
      <c r="E19" s="19">
        <v>7042.08</v>
      </c>
      <c r="F19" s="19">
        <v>117.36800000000001</v>
      </c>
      <c r="K19" s="37"/>
    </row>
    <row r="20" spans="1:12">
      <c r="A20" s="36" t="s">
        <v>385</v>
      </c>
      <c r="B20" s="36" t="s">
        <v>234</v>
      </c>
      <c r="C20" s="36" t="s">
        <v>235</v>
      </c>
      <c r="D20" s="19">
        <v>1500</v>
      </c>
      <c r="E20" s="19">
        <v>1957.74</v>
      </c>
      <c r="F20" s="19">
        <v>130.51600000000002</v>
      </c>
      <c r="K20" s="37"/>
    </row>
    <row r="21" spans="1:12">
      <c r="A21" s="36" t="s">
        <v>386</v>
      </c>
      <c r="B21" s="36" t="s">
        <v>236</v>
      </c>
      <c r="C21" s="36" t="s">
        <v>237</v>
      </c>
      <c r="D21" s="19">
        <v>4241</v>
      </c>
      <c r="E21" s="19">
        <v>4450.49</v>
      </c>
      <c r="F21" s="19">
        <v>104.93963687809477</v>
      </c>
      <c r="K21" s="37"/>
    </row>
    <row r="22" spans="1:12">
      <c r="A22" s="36" t="s">
        <v>387</v>
      </c>
      <c r="B22" s="36" t="s">
        <v>238</v>
      </c>
      <c r="C22" s="36" t="s">
        <v>239</v>
      </c>
      <c r="D22" s="19">
        <v>3000</v>
      </c>
      <c r="E22" s="19">
        <v>2452.65</v>
      </c>
      <c r="F22" s="19">
        <v>81.754999999999995</v>
      </c>
      <c r="K22" s="37"/>
    </row>
    <row r="23" spans="1:12">
      <c r="A23" s="36" t="s">
        <v>388</v>
      </c>
      <c r="B23" s="36" t="s">
        <v>310</v>
      </c>
      <c r="C23" s="36" t="s">
        <v>311</v>
      </c>
      <c r="D23" s="19">
        <v>163</v>
      </c>
      <c r="E23" s="19">
        <v>162.38999999999999</v>
      </c>
      <c r="F23" s="19">
        <v>99.625766871165638</v>
      </c>
      <c r="K23" s="37"/>
    </row>
    <row r="24" spans="1:12">
      <c r="A24" s="36" t="s">
        <v>389</v>
      </c>
      <c r="B24" s="36" t="s">
        <v>240</v>
      </c>
      <c r="C24" s="36" t="s">
        <v>241</v>
      </c>
      <c r="D24" s="19">
        <v>10000</v>
      </c>
      <c r="E24" s="19">
        <v>11200.75</v>
      </c>
      <c r="F24" s="19">
        <v>112.00749999999999</v>
      </c>
      <c r="K24" s="37"/>
    </row>
    <row r="25" spans="1:12">
      <c r="A25" s="36" t="s">
        <v>390</v>
      </c>
      <c r="B25" s="36" t="s">
        <v>242</v>
      </c>
      <c r="C25" s="36" t="s">
        <v>243</v>
      </c>
      <c r="D25" s="19">
        <v>52</v>
      </c>
      <c r="E25" s="19">
        <v>51.39</v>
      </c>
      <c r="F25" s="19">
        <v>98.82692307692308</v>
      </c>
      <c r="K25" s="37"/>
    </row>
    <row r="26" spans="1:12">
      <c r="A26" s="36" t="s">
        <v>391</v>
      </c>
      <c r="B26" s="36" t="s">
        <v>244</v>
      </c>
      <c r="C26" s="36" t="s">
        <v>245</v>
      </c>
      <c r="D26" s="19">
        <v>25105</v>
      </c>
      <c r="E26" s="19">
        <v>23564.61</v>
      </c>
      <c r="F26" s="19">
        <v>93.864210316669997</v>
      </c>
      <c r="K26" s="37"/>
    </row>
    <row r="27" spans="1:12">
      <c r="A27" s="36" t="s">
        <v>392</v>
      </c>
      <c r="B27" s="36" t="s">
        <v>246</v>
      </c>
      <c r="C27" s="36" t="s">
        <v>247</v>
      </c>
      <c r="D27" s="19">
        <v>2050</v>
      </c>
      <c r="E27" s="19">
        <v>3045.88</v>
      </c>
      <c r="F27" s="19">
        <v>148.57951219512196</v>
      </c>
      <c r="K27" s="37"/>
    </row>
    <row r="28" spans="1:12">
      <c r="A28" s="36" t="s">
        <v>393</v>
      </c>
      <c r="B28" s="36" t="s">
        <v>248</v>
      </c>
      <c r="C28" s="36" t="s">
        <v>249</v>
      </c>
      <c r="D28" s="19">
        <v>2000</v>
      </c>
      <c r="E28" s="19">
        <v>1341.97</v>
      </c>
      <c r="F28" s="19">
        <v>67.098500000000001</v>
      </c>
      <c r="K28" s="37"/>
      <c r="L28" s="19"/>
    </row>
    <row r="29" spans="1:12">
      <c r="A29" s="36" t="s">
        <v>394</v>
      </c>
      <c r="B29" s="36" t="s">
        <v>250</v>
      </c>
      <c r="C29" s="36" t="s">
        <v>251</v>
      </c>
      <c r="D29" s="19">
        <v>2438</v>
      </c>
      <c r="E29" s="19">
        <v>703.54</v>
      </c>
      <c r="F29" s="19">
        <v>28.857260049220674</v>
      </c>
      <c r="K29" s="24"/>
    </row>
    <row r="30" spans="1:12">
      <c r="A30" s="36" t="s">
        <v>395</v>
      </c>
      <c r="B30" s="36" t="s">
        <v>252</v>
      </c>
      <c r="C30" s="36" t="s">
        <v>107</v>
      </c>
      <c r="D30" s="19">
        <v>184</v>
      </c>
      <c r="E30" s="19">
        <v>183.97</v>
      </c>
      <c r="F30" s="19">
        <v>99.983695652173907</v>
      </c>
      <c r="K30" s="37"/>
    </row>
    <row r="31" spans="1:12">
      <c r="A31" s="36" t="s">
        <v>396</v>
      </c>
      <c r="B31" s="36" t="s">
        <v>253</v>
      </c>
      <c r="C31" s="36" t="s">
        <v>254</v>
      </c>
      <c r="D31" s="19">
        <v>1620</v>
      </c>
      <c r="E31" s="19">
        <v>1608.95</v>
      </c>
      <c r="F31" s="19">
        <v>99.317901234567913</v>
      </c>
      <c r="K31" s="37"/>
    </row>
    <row r="32" spans="1:12">
      <c r="A32" s="36" t="s">
        <v>397</v>
      </c>
      <c r="B32" s="36" t="s">
        <v>255</v>
      </c>
      <c r="C32" s="36" t="s">
        <v>256</v>
      </c>
      <c r="D32" s="19">
        <v>250</v>
      </c>
      <c r="E32" s="19">
        <v>260.45</v>
      </c>
      <c r="F32" s="19">
        <v>104.18</v>
      </c>
      <c r="K32" s="37"/>
    </row>
    <row r="33" spans="1:11">
      <c r="A33" s="36" t="s">
        <v>398</v>
      </c>
      <c r="B33" s="36" t="s">
        <v>257</v>
      </c>
      <c r="C33" s="36" t="s">
        <v>258</v>
      </c>
      <c r="D33" s="19">
        <v>300</v>
      </c>
      <c r="E33" s="19">
        <v>50</v>
      </c>
      <c r="F33" s="19">
        <v>16.666666666666664</v>
      </c>
      <c r="K33" s="37"/>
    </row>
    <row r="34" spans="1:11">
      <c r="A34" s="36" t="s">
        <v>399</v>
      </c>
      <c r="B34" s="36" t="s">
        <v>259</v>
      </c>
      <c r="C34" s="36" t="s">
        <v>260</v>
      </c>
      <c r="D34" s="19">
        <v>2000</v>
      </c>
      <c r="E34" s="19">
        <v>1672.72</v>
      </c>
      <c r="F34" s="19">
        <v>83.635999999999996</v>
      </c>
      <c r="K34" s="37"/>
    </row>
    <row r="35" spans="1:11">
      <c r="A35" s="36" t="s">
        <v>400</v>
      </c>
      <c r="B35" s="36" t="s">
        <v>261</v>
      </c>
      <c r="C35" s="36" t="s">
        <v>262</v>
      </c>
      <c r="D35" s="19">
        <v>2000</v>
      </c>
      <c r="E35" s="19">
        <v>2270.89</v>
      </c>
      <c r="F35" s="19">
        <v>113.5445</v>
      </c>
      <c r="K35" s="37"/>
    </row>
    <row r="36" spans="1:11">
      <c r="A36" s="36" t="s">
        <v>401</v>
      </c>
      <c r="B36" s="36" t="s">
        <v>402</v>
      </c>
      <c r="C36" s="36" t="s">
        <v>351</v>
      </c>
      <c r="D36" s="19">
        <v>200</v>
      </c>
      <c r="E36" s="19">
        <v>58.75</v>
      </c>
      <c r="F36" s="19">
        <v>29.375</v>
      </c>
      <c r="K36" s="37"/>
    </row>
    <row r="37" spans="1:11">
      <c r="A37" s="36" t="s">
        <v>403</v>
      </c>
      <c r="B37" s="36" t="s">
        <v>263</v>
      </c>
      <c r="C37" s="36" t="s">
        <v>264</v>
      </c>
      <c r="D37" s="19">
        <v>2300</v>
      </c>
      <c r="E37" s="19">
        <v>3033.52</v>
      </c>
      <c r="F37" s="19">
        <v>131.89217391304348</v>
      </c>
      <c r="K37" s="37"/>
    </row>
    <row r="38" spans="1:11">
      <c r="A38" s="36" t="s">
        <v>404</v>
      </c>
      <c r="B38" s="36" t="s">
        <v>265</v>
      </c>
      <c r="C38" s="36" t="s">
        <v>266</v>
      </c>
      <c r="D38" s="19">
        <v>2556</v>
      </c>
      <c r="E38" s="19">
        <v>2619.92</v>
      </c>
      <c r="F38" s="19">
        <v>102.50078247261347</v>
      </c>
      <c r="K38" s="37"/>
    </row>
    <row r="39" spans="1:11">
      <c r="A39" s="36" t="s">
        <v>405</v>
      </c>
      <c r="B39" s="36" t="s">
        <v>267</v>
      </c>
      <c r="C39" s="36" t="s">
        <v>268</v>
      </c>
      <c r="D39" s="19">
        <v>448</v>
      </c>
      <c r="E39" s="19">
        <v>447.96</v>
      </c>
      <c r="F39" s="19">
        <v>99.991071428571416</v>
      </c>
      <c r="K39" s="37"/>
    </row>
    <row r="40" spans="1:11">
      <c r="A40" s="36" t="s">
        <v>406</v>
      </c>
      <c r="B40" s="36" t="s">
        <v>269</v>
      </c>
      <c r="C40" s="36" t="s">
        <v>270</v>
      </c>
      <c r="D40" s="19">
        <v>1426</v>
      </c>
      <c r="E40" s="19">
        <v>1425.82</v>
      </c>
      <c r="F40" s="19">
        <v>99.98737727910239</v>
      </c>
      <c r="K40" s="37"/>
    </row>
    <row r="41" spans="1:11">
      <c r="A41" s="36" t="s">
        <v>407</v>
      </c>
      <c r="B41" s="36" t="s">
        <v>271</v>
      </c>
      <c r="C41" s="36" t="s">
        <v>272</v>
      </c>
      <c r="D41" s="19">
        <v>516</v>
      </c>
      <c r="E41" s="19">
        <v>515.76</v>
      </c>
      <c r="F41" s="19">
        <v>99.95348837209302</v>
      </c>
      <c r="K41" s="37"/>
    </row>
    <row r="42" spans="1:11">
      <c r="A42" s="36" t="s">
        <v>408</v>
      </c>
      <c r="B42" s="36" t="s">
        <v>409</v>
      </c>
      <c r="C42" s="36" t="s">
        <v>323</v>
      </c>
      <c r="D42" s="19">
        <v>100</v>
      </c>
      <c r="E42" s="19">
        <v>0</v>
      </c>
      <c r="F42" s="19">
        <v>0</v>
      </c>
      <c r="K42" s="37"/>
    </row>
    <row r="43" spans="1:11">
      <c r="A43" s="36" t="s">
        <v>410</v>
      </c>
      <c r="B43" s="36" t="s">
        <v>273</v>
      </c>
      <c r="C43" s="36" t="s">
        <v>274</v>
      </c>
      <c r="D43" s="19">
        <v>3200</v>
      </c>
      <c r="E43" s="19">
        <v>3096.13</v>
      </c>
      <c r="F43" s="19">
        <v>96.754062500000003</v>
      </c>
      <c r="K43" s="37"/>
    </row>
    <row r="44" spans="1:11">
      <c r="A44" s="36" t="s">
        <v>411</v>
      </c>
      <c r="B44" s="36" t="s">
        <v>412</v>
      </c>
      <c r="C44" s="36" t="s">
        <v>413</v>
      </c>
      <c r="D44" s="19">
        <v>10</v>
      </c>
      <c r="E44" s="19">
        <v>0</v>
      </c>
      <c r="F44" s="19">
        <v>0</v>
      </c>
      <c r="K44" s="37"/>
    </row>
    <row r="45" spans="1:11">
      <c r="A45" s="36" t="s">
        <v>414</v>
      </c>
      <c r="B45" s="36" t="s">
        <v>275</v>
      </c>
      <c r="C45" s="36" t="s">
        <v>276</v>
      </c>
      <c r="D45" s="19">
        <v>1648</v>
      </c>
      <c r="E45" s="19">
        <v>2913.71</v>
      </c>
      <c r="F45" s="19">
        <v>176.80279126213591</v>
      </c>
      <c r="K45" s="37"/>
    </row>
    <row r="46" spans="1:11">
      <c r="A46" s="36" t="s">
        <v>415</v>
      </c>
      <c r="B46" s="36" t="s">
        <v>277</v>
      </c>
      <c r="C46" s="36" t="s">
        <v>278</v>
      </c>
      <c r="D46" s="19">
        <v>2500</v>
      </c>
      <c r="E46" s="19">
        <v>2879.14</v>
      </c>
      <c r="F46" s="19">
        <v>115.1656</v>
      </c>
      <c r="K46" s="37"/>
    </row>
    <row r="47" spans="1:11">
      <c r="A47" s="36" t="s">
        <v>416</v>
      </c>
      <c r="B47" s="36" t="s">
        <v>279</v>
      </c>
      <c r="C47" s="36" t="s">
        <v>280</v>
      </c>
      <c r="D47" s="19">
        <v>50</v>
      </c>
      <c r="E47" s="19">
        <v>375</v>
      </c>
      <c r="F47" s="19">
        <v>750</v>
      </c>
      <c r="K47" s="37"/>
    </row>
    <row r="48" spans="1:11">
      <c r="A48" s="36" t="s">
        <v>417</v>
      </c>
      <c r="B48" s="36" t="s">
        <v>281</v>
      </c>
      <c r="C48" s="36" t="s">
        <v>282</v>
      </c>
      <c r="D48" s="19">
        <v>195</v>
      </c>
      <c r="E48" s="19">
        <v>195</v>
      </c>
      <c r="F48" s="19">
        <v>100</v>
      </c>
      <c r="K48" s="24"/>
    </row>
    <row r="49" spans="1:11">
      <c r="A49" s="36" t="s">
        <v>418</v>
      </c>
      <c r="B49" s="36" t="s">
        <v>283</v>
      </c>
      <c r="C49" s="36" t="s">
        <v>284</v>
      </c>
      <c r="D49" s="19">
        <v>913</v>
      </c>
      <c r="E49" s="19">
        <v>912.08</v>
      </c>
      <c r="F49" s="19">
        <v>99.899233296823667</v>
      </c>
      <c r="K49" s="37"/>
    </row>
    <row r="50" spans="1:11">
      <c r="A50" s="36" t="s">
        <v>419</v>
      </c>
      <c r="B50" s="36" t="s">
        <v>285</v>
      </c>
      <c r="C50" s="36" t="s">
        <v>129</v>
      </c>
      <c r="D50" s="19">
        <v>165</v>
      </c>
      <c r="E50" s="19">
        <v>329.1</v>
      </c>
      <c r="F50" s="19">
        <v>199.45454545454547</v>
      </c>
      <c r="K50" s="37"/>
    </row>
    <row r="51" spans="1:11">
      <c r="A51" s="36" t="s">
        <v>364</v>
      </c>
      <c r="B51" s="36" t="s">
        <v>139</v>
      </c>
      <c r="C51" s="36" t="s">
        <v>140</v>
      </c>
      <c r="D51" s="19">
        <v>450</v>
      </c>
      <c r="E51" s="19">
        <v>383.68</v>
      </c>
      <c r="F51" s="19">
        <v>85.262222222222235</v>
      </c>
      <c r="K51" s="37"/>
    </row>
    <row r="52" spans="1:11">
      <c r="A52" s="36" t="s">
        <v>420</v>
      </c>
      <c r="B52" s="36" t="s">
        <v>286</v>
      </c>
      <c r="C52" s="36" t="s">
        <v>287</v>
      </c>
      <c r="D52" s="19">
        <v>450</v>
      </c>
      <c r="E52" s="19">
        <v>383.68</v>
      </c>
      <c r="F52" s="19">
        <v>85.262222222222235</v>
      </c>
      <c r="K52" s="37"/>
    </row>
    <row r="53" spans="1:11">
      <c r="A53" s="29" t="s">
        <v>421</v>
      </c>
      <c r="B53" s="29" t="s">
        <v>422</v>
      </c>
      <c r="C53" s="29" t="s">
        <v>200</v>
      </c>
      <c r="D53" s="29">
        <v>7500</v>
      </c>
      <c r="E53" s="29">
        <v>7497.9</v>
      </c>
      <c r="F53" s="29">
        <v>99.971999999999994</v>
      </c>
      <c r="K53" s="37"/>
    </row>
    <row r="54" spans="1:11">
      <c r="A54" s="30" t="s">
        <v>375</v>
      </c>
      <c r="B54" s="30" t="s">
        <v>376</v>
      </c>
      <c r="C54" s="30" t="s">
        <v>377</v>
      </c>
      <c r="D54" s="30">
        <v>7500</v>
      </c>
      <c r="E54" s="30">
        <v>7497.9</v>
      </c>
      <c r="F54" s="30">
        <v>99.971999999999994</v>
      </c>
      <c r="K54" s="37"/>
    </row>
    <row r="55" spans="1:11">
      <c r="A55" s="36" t="s">
        <v>364</v>
      </c>
      <c r="B55" s="36" t="s">
        <v>153</v>
      </c>
      <c r="C55" s="36" t="s">
        <v>154</v>
      </c>
      <c r="D55" s="19">
        <v>7500</v>
      </c>
      <c r="E55" s="19">
        <v>7497.9</v>
      </c>
      <c r="F55" s="19">
        <v>99.971999999999994</v>
      </c>
      <c r="K55" s="37"/>
    </row>
    <row r="56" spans="1:11">
      <c r="A56" s="36" t="s">
        <v>423</v>
      </c>
      <c r="B56" s="36" t="s">
        <v>288</v>
      </c>
      <c r="C56" s="36" t="s">
        <v>289</v>
      </c>
      <c r="D56" s="19">
        <v>1250</v>
      </c>
      <c r="E56" s="19">
        <v>510.4</v>
      </c>
      <c r="F56" s="19">
        <v>40.831999999999994</v>
      </c>
      <c r="K56" s="37"/>
    </row>
    <row r="57" spans="1:11">
      <c r="A57" s="36" t="s">
        <v>424</v>
      </c>
      <c r="B57" s="36" t="s">
        <v>324</v>
      </c>
      <c r="C57" s="36" t="s">
        <v>325</v>
      </c>
      <c r="D57" s="19">
        <v>5000</v>
      </c>
      <c r="E57" s="19">
        <v>5000</v>
      </c>
      <c r="F57" s="19">
        <v>100</v>
      </c>
      <c r="K57" s="37"/>
    </row>
    <row r="58" spans="1:11">
      <c r="A58" s="36" t="s">
        <v>425</v>
      </c>
      <c r="B58" s="36" t="s">
        <v>326</v>
      </c>
      <c r="C58" s="36" t="s">
        <v>327</v>
      </c>
      <c r="D58" s="19">
        <v>1250</v>
      </c>
      <c r="E58" s="19">
        <v>1987.5</v>
      </c>
      <c r="F58" s="19">
        <v>159</v>
      </c>
      <c r="K58" s="37"/>
    </row>
    <row r="59" spans="1:11">
      <c r="A59" s="29" t="s">
        <v>421</v>
      </c>
      <c r="B59" s="29" t="s">
        <v>426</v>
      </c>
      <c r="C59" s="29" t="s">
        <v>352</v>
      </c>
      <c r="D59" s="29">
        <v>8663</v>
      </c>
      <c r="E59" s="29">
        <v>8662.5</v>
      </c>
      <c r="F59" s="29">
        <v>99.994228327369271</v>
      </c>
      <c r="K59" s="37"/>
    </row>
    <row r="60" spans="1:11">
      <c r="A60" s="30" t="s">
        <v>375</v>
      </c>
      <c r="B60" s="30" t="s">
        <v>376</v>
      </c>
      <c r="C60" s="30" t="s">
        <v>377</v>
      </c>
      <c r="D60" s="30">
        <v>8663</v>
      </c>
      <c r="E60" s="30">
        <v>8662.5</v>
      </c>
      <c r="F60" s="30">
        <v>99.994228327369271</v>
      </c>
      <c r="K60" s="37"/>
    </row>
    <row r="61" spans="1:11">
      <c r="A61" s="36" t="s">
        <v>364</v>
      </c>
      <c r="B61" s="36" t="s">
        <v>84</v>
      </c>
      <c r="C61" s="36" t="s">
        <v>85</v>
      </c>
      <c r="D61" s="19">
        <v>8663</v>
      </c>
      <c r="E61" s="19">
        <v>8662.5</v>
      </c>
      <c r="F61" s="19">
        <v>99.994228327369271</v>
      </c>
      <c r="K61" s="38"/>
    </row>
    <row r="62" spans="1:11">
      <c r="A62" s="36" t="s">
        <v>427</v>
      </c>
      <c r="B62" s="36" t="s">
        <v>259</v>
      </c>
      <c r="C62" s="36" t="s">
        <v>260</v>
      </c>
      <c r="D62" s="19">
        <v>8663</v>
      </c>
      <c r="E62" s="19">
        <v>8662.5</v>
      </c>
      <c r="F62" s="19">
        <v>99.994228327369271</v>
      </c>
      <c r="K62" s="24"/>
    </row>
    <row r="63" spans="1:11">
      <c r="A63" s="29" t="s">
        <v>371</v>
      </c>
      <c r="B63" s="29" t="s">
        <v>428</v>
      </c>
      <c r="C63" s="29" t="s">
        <v>201</v>
      </c>
      <c r="D63" s="29">
        <v>483149</v>
      </c>
      <c r="E63" s="29">
        <v>458211.79</v>
      </c>
      <c r="F63" s="29">
        <v>94.838608793560581</v>
      </c>
      <c r="K63" s="37"/>
    </row>
    <row r="64" spans="1:11">
      <c r="A64" s="29" t="s">
        <v>373</v>
      </c>
      <c r="B64" s="29" t="s">
        <v>429</v>
      </c>
      <c r="C64" s="29" t="s">
        <v>292</v>
      </c>
      <c r="D64" s="29">
        <v>163609</v>
      </c>
      <c r="E64" s="29">
        <v>150641.79</v>
      </c>
      <c r="F64" s="29">
        <v>92.074268530459818</v>
      </c>
      <c r="K64" s="37"/>
    </row>
    <row r="65" spans="1:11">
      <c r="A65" s="30" t="s">
        <v>375</v>
      </c>
      <c r="B65" s="30" t="s">
        <v>430</v>
      </c>
      <c r="C65" s="30" t="s">
        <v>293</v>
      </c>
      <c r="D65" s="30">
        <v>83642</v>
      </c>
      <c r="E65" s="30">
        <v>94109.3</v>
      </c>
      <c r="F65" s="30">
        <v>112.51440663781354</v>
      </c>
      <c r="K65" s="37"/>
    </row>
    <row r="66" spans="1:11">
      <c r="A66" s="36" t="s">
        <v>364</v>
      </c>
      <c r="B66" s="36" t="s">
        <v>71</v>
      </c>
      <c r="C66" s="36" t="s">
        <v>72</v>
      </c>
      <c r="D66" s="19">
        <v>82520</v>
      </c>
      <c r="E66" s="19">
        <v>93057.65</v>
      </c>
      <c r="F66" s="19">
        <v>112.76981337857488</v>
      </c>
      <c r="K66" s="37"/>
    </row>
    <row r="67" spans="1:11">
      <c r="A67" s="36" t="s">
        <v>431</v>
      </c>
      <c r="B67" s="36" t="s">
        <v>294</v>
      </c>
      <c r="C67" s="36" t="s">
        <v>295</v>
      </c>
      <c r="D67" s="19">
        <v>78220</v>
      </c>
      <c r="E67" s="19">
        <v>88330.17</v>
      </c>
      <c r="F67" s="19">
        <v>112.92530043467144</v>
      </c>
      <c r="K67" s="37"/>
    </row>
    <row r="68" spans="1:11">
      <c r="A68" s="36" t="s">
        <v>432</v>
      </c>
      <c r="B68" s="36" t="s">
        <v>296</v>
      </c>
      <c r="C68" s="36" t="s">
        <v>297</v>
      </c>
      <c r="D68" s="19">
        <v>1000</v>
      </c>
      <c r="E68" s="19">
        <v>2286.04</v>
      </c>
      <c r="F68" s="19">
        <v>228.60399999999998</v>
      </c>
      <c r="K68" s="37"/>
    </row>
    <row r="69" spans="1:11">
      <c r="A69" s="36" t="s">
        <v>433</v>
      </c>
      <c r="B69" s="36" t="s">
        <v>298</v>
      </c>
      <c r="C69" s="36" t="s">
        <v>299</v>
      </c>
      <c r="D69" s="19">
        <v>600</v>
      </c>
      <c r="E69" s="19">
        <v>800</v>
      </c>
      <c r="F69" s="19">
        <v>133.33333333333331</v>
      </c>
      <c r="K69" s="37"/>
    </row>
    <row r="70" spans="1:11">
      <c r="A70" s="36" t="s">
        <v>434</v>
      </c>
      <c r="B70" s="36" t="s">
        <v>300</v>
      </c>
      <c r="C70" s="36" t="s">
        <v>301</v>
      </c>
      <c r="D70" s="19">
        <v>1200</v>
      </c>
      <c r="E70" s="19">
        <v>1200</v>
      </c>
      <c r="F70" s="19">
        <v>100</v>
      </c>
      <c r="K70" s="37"/>
    </row>
    <row r="71" spans="1:11">
      <c r="A71" s="36" t="s">
        <v>435</v>
      </c>
      <c r="B71" s="36" t="s">
        <v>302</v>
      </c>
      <c r="C71" s="36" t="s">
        <v>303</v>
      </c>
      <c r="D71" s="19">
        <v>1500</v>
      </c>
      <c r="E71" s="19">
        <v>441.44</v>
      </c>
      <c r="F71" s="19">
        <v>29.429333333333336</v>
      </c>
    </row>
    <row r="72" spans="1:11">
      <c r="A72" s="36" t="s">
        <v>364</v>
      </c>
      <c r="B72" s="36" t="s">
        <v>84</v>
      </c>
      <c r="C72" s="36" t="s">
        <v>85</v>
      </c>
      <c r="D72" s="19">
        <v>1122</v>
      </c>
      <c r="E72" s="19">
        <v>1051.6500000000001</v>
      </c>
      <c r="F72" s="19">
        <v>93.729946524064175</v>
      </c>
    </row>
    <row r="73" spans="1:11">
      <c r="A73" s="36" t="s">
        <v>436</v>
      </c>
      <c r="B73" s="36" t="s">
        <v>273</v>
      </c>
      <c r="C73" s="36" t="s">
        <v>274</v>
      </c>
      <c r="D73" s="19">
        <v>160</v>
      </c>
      <c r="E73" s="19">
        <v>58.4</v>
      </c>
      <c r="F73" s="19">
        <v>36.5</v>
      </c>
    </row>
    <row r="74" spans="1:11">
      <c r="A74" s="36" t="s">
        <v>437</v>
      </c>
      <c r="B74" s="36" t="s">
        <v>277</v>
      </c>
      <c r="C74" s="36" t="s">
        <v>278</v>
      </c>
      <c r="D74" s="19">
        <v>250</v>
      </c>
      <c r="E74" s="19">
        <v>281.25</v>
      </c>
      <c r="F74" s="19">
        <v>112.5</v>
      </c>
    </row>
    <row r="75" spans="1:11">
      <c r="A75" s="36" t="s">
        <v>438</v>
      </c>
      <c r="B75" s="36" t="s">
        <v>279</v>
      </c>
      <c r="C75" s="36" t="s">
        <v>280</v>
      </c>
      <c r="D75" s="19">
        <v>712</v>
      </c>
      <c r="E75" s="19">
        <v>712</v>
      </c>
      <c r="F75" s="19">
        <v>100</v>
      </c>
    </row>
    <row r="76" spans="1:11">
      <c r="A76" s="30" t="s">
        <v>375</v>
      </c>
      <c r="B76" s="30" t="s">
        <v>439</v>
      </c>
      <c r="C76" s="30" t="s">
        <v>304</v>
      </c>
      <c r="D76" s="30">
        <v>79967</v>
      </c>
      <c r="E76" s="30">
        <v>56532.49</v>
      </c>
      <c r="F76" s="30">
        <v>70.6947740943139</v>
      </c>
    </row>
    <row r="77" spans="1:11">
      <c r="A77" s="36" t="s">
        <v>364</v>
      </c>
      <c r="B77" s="36" t="s">
        <v>71</v>
      </c>
      <c r="C77" s="36" t="s">
        <v>72</v>
      </c>
      <c r="D77" s="19">
        <v>39467</v>
      </c>
      <c r="E77" s="19">
        <v>38093.449999999997</v>
      </c>
      <c r="F77" s="19">
        <v>96.519750677781431</v>
      </c>
    </row>
    <row r="78" spans="1:11">
      <c r="A78" s="36" t="s">
        <v>440</v>
      </c>
      <c r="B78" s="36" t="s">
        <v>294</v>
      </c>
      <c r="C78" s="36" t="s">
        <v>295</v>
      </c>
      <c r="D78" s="19">
        <v>29467</v>
      </c>
      <c r="E78" s="19">
        <v>20187.96</v>
      </c>
      <c r="F78" s="19">
        <v>68.510401466046773</v>
      </c>
    </row>
    <row r="79" spans="1:11">
      <c r="A79" s="36" t="s">
        <v>441</v>
      </c>
      <c r="B79" s="36" t="s">
        <v>305</v>
      </c>
      <c r="C79" s="36" t="s">
        <v>83</v>
      </c>
      <c r="D79" s="19">
        <v>10000</v>
      </c>
      <c r="E79" s="19">
        <v>17905.490000000002</v>
      </c>
      <c r="F79" s="19">
        <v>179.0549</v>
      </c>
    </row>
    <row r="80" spans="1:11">
      <c r="A80" s="36" t="s">
        <v>364</v>
      </c>
      <c r="B80" s="36" t="s">
        <v>84</v>
      </c>
      <c r="C80" s="36" t="s">
        <v>85</v>
      </c>
      <c r="D80" s="19">
        <v>40500</v>
      </c>
      <c r="E80" s="19">
        <v>18439.04</v>
      </c>
      <c r="F80" s="19">
        <v>45.528493827160496</v>
      </c>
    </row>
    <row r="81" spans="1:6">
      <c r="A81" s="36" t="s">
        <v>442</v>
      </c>
      <c r="B81" s="36" t="s">
        <v>306</v>
      </c>
      <c r="C81" s="36" t="s">
        <v>307</v>
      </c>
      <c r="D81" s="19">
        <v>500</v>
      </c>
      <c r="E81" s="19">
        <v>780.78</v>
      </c>
      <c r="F81" s="19">
        <v>156.15599999999998</v>
      </c>
    </row>
    <row r="82" spans="1:6">
      <c r="A82" s="36" t="s">
        <v>443</v>
      </c>
      <c r="B82" s="36" t="s">
        <v>308</v>
      </c>
      <c r="C82" s="36" t="s">
        <v>309</v>
      </c>
      <c r="D82" s="19">
        <v>40000</v>
      </c>
      <c r="E82" s="19">
        <v>17399.759999999998</v>
      </c>
      <c r="F82" s="19">
        <v>43.499399999999994</v>
      </c>
    </row>
    <row r="83" spans="1:6">
      <c r="A83" s="36" t="s">
        <v>444</v>
      </c>
      <c r="B83" s="36" t="s">
        <v>250</v>
      </c>
      <c r="C83" s="36" t="s">
        <v>251</v>
      </c>
      <c r="D83" s="19">
        <v>0</v>
      </c>
      <c r="E83" s="19">
        <v>258.5</v>
      </c>
      <c r="F83" s="19">
        <v>0</v>
      </c>
    </row>
    <row r="84" spans="1:6">
      <c r="A84" s="29" t="s">
        <v>373</v>
      </c>
      <c r="B84" s="29" t="s">
        <v>445</v>
      </c>
      <c r="C84" s="29" t="s">
        <v>202</v>
      </c>
      <c r="D84" s="29">
        <v>8038</v>
      </c>
      <c r="E84" s="29">
        <v>7847.63</v>
      </c>
      <c r="F84" s="29">
        <v>97.631624782284149</v>
      </c>
    </row>
    <row r="85" spans="1:6">
      <c r="A85" s="30" t="s">
        <v>375</v>
      </c>
      <c r="B85" s="30" t="s">
        <v>430</v>
      </c>
      <c r="C85" s="30" t="s">
        <v>293</v>
      </c>
      <c r="D85" s="30">
        <v>1512</v>
      </c>
      <c r="E85" s="30">
        <v>1845.92</v>
      </c>
      <c r="F85" s="30">
        <v>122.08465608465609</v>
      </c>
    </row>
    <row r="86" spans="1:6">
      <c r="A86" s="36" t="s">
        <v>364</v>
      </c>
      <c r="B86" s="36" t="s">
        <v>84</v>
      </c>
      <c r="C86" s="36" t="s">
        <v>85</v>
      </c>
      <c r="D86" s="19">
        <v>1512</v>
      </c>
      <c r="E86" s="19">
        <v>1845.92</v>
      </c>
      <c r="F86" s="19">
        <v>122.08465608465609</v>
      </c>
    </row>
    <row r="87" spans="1:6">
      <c r="A87" s="36" t="s">
        <v>446</v>
      </c>
      <c r="B87" s="36" t="s">
        <v>310</v>
      </c>
      <c r="C87" s="36" t="s">
        <v>311</v>
      </c>
      <c r="D87" s="19">
        <v>1062</v>
      </c>
      <c r="E87" s="19">
        <v>1052.5899999999999</v>
      </c>
      <c r="F87" s="19">
        <v>99.113935969868166</v>
      </c>
    </row>
    <row r="88" spans="1:6">
      <c r="A88" s="36" t="s">
        <v>447</v>
      </c>
      <c r="B88" s="36" t="s">
        <v>257</v>
      </c>
      <c r="C88" s="36" t="s">
        <v>258</v>
      </c>
      <c r="D88" s="19">
        <v>450</v>
      </c>
      <c r="E88" s="19">
        <v>450</v>
      </c>
      <c r="F88" s="19">
        <v>100</v>
      </c>
    </row>
    <row r="89" spans="1:6">
      <c r="A89" s="36" t="s">
        <v>448</v>
      </c>
      <c r="B89" s="36" t="s">
        <v>277</v>
      </c>
      <c r="C89" s="36" t="s">
        <v>278</v>
      </c>
      <c r="D89" s="19">
        <v>0</v>
      </c>
      <c r="E89" s="19">
        <v>343.33</v>
      </c>
      <c r="F89" s="19">
        <v>0</v>
      </c>
    </row>
    <row r="90" spans="1:6">
      <c r="A90" s="30" t="s">
        <v>375</v>
      </c>
      <c r="B90" s="30" t="s">
        <v>449</v>
      </c>
      <c r="C90" s="30" t="s">
        <v>312</v>
      </c>
      <c r="D90" s="30">
        <v>500</v>
      </c>
      <c r="E90" s="30">
        <v>77.45</v>
      </c>
      <c r="F90" s="30">
        <v>15.49</v>
      </c>
    </row>
    <row r="91" spans="1:6">
      <c r="A91" s="36" t="s">
        <v>364</v>
      </c>
      <c r="B91" s="36" t="s">
        <v>84</v>
      </c>
      <c r="C91" s="36" t="s">
        <v>85</v>
      </c>
      <c r="D91" s="19">
        <v>500</v>
      </c>
      <c r="E91" s="19">
        <v>77.45</v>
      </c>
      <c r="F91" s="19">
        <v>15.49</v>
      </c>
    </row>
    <row r="92" spans="1:6">
      <c r="A92" s="36" t="s">
        <v>450</v>
      </c>
      <c r="B92" s="36" t="s">
        <v>313</v>
      </c>
      <c r="C92" s="36" t="s">
        <v>314</v>
      </c>
      <c r="D92" s="19">
        <v>475</v>
      </c>
      <c r="E92" s="19">
        <v>77.45</v>
      </c>
      <c r="F92" s="19">
        <v>16.305263157894736</v>
      </c>
    </row>
    <row r="93" spans="1:6">
      <c r="A93" s="36" t="s">
        <v>451</v>
      </c>
      <c r="B93" s="36" t="s">
        <v>281</v>
      </c>
      <c r="C93" s="36" t="s">
        <v>282</v>
      </c>
      <c r="D93" s="19">
        <v>25</v>
      </c>
      <c r="E93" s="19">
        <v>0</v>
      </c>
      <c r="F93" s="19">
        <v>0</v>
      </c>
    </row>
    <row r="94" spans="1:6">
      <c r="A94" s="30" t="s">
        <v>375</v>
      </c>
      <c r="B94" s="30" t="s">
        <v>439</v>
      </c>
      <c r="C94" s="30" t="s">
        <v>304</v>
      </c>
      <c r="D94" s="30">
        <v>65</v>
      </c>
      <c r="E94" s="30">
        <v>64.5</v>
      </c>
      <c r="F94" s="30">
        <v>99.230769230769226</v>
      </c>
    </row>
    <row r="95" spans="1:6">
      <c r="A95" s="36" t="s">
        <v>364</v>
      </c>
      <c r="B95" s="36" t="s">
        <v>84</v>
      </c>
      <c r="C95" s="36" t="s">
        <v>85</v>
      </c>
      <c r="D95" s="19">
        <v>65</v>
      </c>
      <c r="E95" s="19">
        <v>64.5</v>
      </c>
      <c r="F95" s="19">
        <v>99.230769230769226</v>
      </c>
    </row>
    <row r="96" spans="1:6">
      <c r="A96" s="36" t="s">
        <v>452</v>
      </c>
      <c r="B96" s="36" t="s">
        <v>315</v>
      </c>
      <c r="C96" s="36" t="s">
        <v>316</v>
      </c>
      <c r="D96" s="19">
        <v>65</v>
      </c>
      <c r="E96" s="19">
        <v>64.5</v>
      </c>
      <c r="F96" s="19">
        <v>99.230769230769226</v>
      </c>
    </row>
    <row r="97" spans="1:6">
      <c r="A97" s="30" t="s">
        <v>375</v>
      </c>
      <c r="B97" s="30" t="s">
        <v>453</v>
      </c>
      <c r="C97" s="30" t="s">
        <v>317</v>
      </c>
      <c r="D97" s="30">
        <v>2213</v>
      </c>
      <c r="E97" s="30">
        <v>2112.13</v>
      </c>
      <c r="F97" s="30">
        <v>95.44193402620877</v>
      </c>
    </row>
    <row r="98" spans="1:6">
      <c r="A98" s="36" t="s">
        <v>364</v>
      </c>
      <c r="B98" s="36" t="s">
        <v>84</v>
      </c>
      <c r="C98" s="36" t="s">
        <v>85</v>
      </c>
      <c r="D98" s="19">
        <v>2213</v>
      </c>
      <c r="E98" s="19">
        <v>2112.13</v>
      </c>
      <c r="F98" s="19">
        <v>95.44193402620877</v>
      </c>
    </row>
    <row r="99" spans="1:6">
      <c r="A99" s="36" t="s">
        <v>454</v>
      </c>
      <c r="B99" s="36" t="s">
        <v>232</v>
      </c>
      <c r="C99" s="36" t="s">
        <v>233</v>
      </c>
      <c r="D99" s="19">
        <v>100</v>
      </c>
      <c r="E99" s="19">
        <v>0</v>
      </c>
      <c r="F99" s="19">
        <v>0</v>
      </c>
    </row>
    <row r="100" spans="1:6">
      <c r="A100" s="36" t="s">
        <v>455</v>
      </c>
      <c r="B100" s="36" t="s">
        <v>310</v>
      </c>
      <c r="C100" s="36" t="s">
        <v>311</v>
      </c>
      <c r="D100" s="19">
        <v>2113</v>
      </c>
      <c r="E100" s="19">
        <v>2112.13</v>
      </c>
      <c r="F100" s="19">
        <v>99.95882631329863</v>
      </c>
    </row>
    <row r="101" spans="1:6">
      <c r="A101" s="30" t="s">
        <v>375</v>
      </c>
      <c r="B101" s="30" t="s">
        <v>456</v>
      </c>
      <c r="C101" s="30" t="s">
        <v>318</v>
      </c>
      <c r="D101" s="30">
        <v>3748</v>
      </c>
      <c r="E101" s="30">
        <v>3747.63</v>
      </c>
      <c r="F101" s="30">
        <v>99.990128068303093</v>
      </c>
    </row>
    <row r="102" spans="1:6">
      <c r="A102" s="36" t="s">
        <v>364</v>
      </c>
      <c r="B102" s="36" t="s">
        <v>71</v>
      </c>
      <c r="C102" s="36" t="s">
        <v>72</v>
      </c>
      <c r="D102" s="19">
        <v>574</v>
      </c>
      <c r="E102" s="19">
        <v>574</v>
      </c>
      <c r="F102" s="19">
        <v>100</v>
      </c>
    </row>
    <row r="103" spans="1:6">
      <c r="A103" s="36" t="s">
        <v>457</v>
      </c>
      <c r="B103" s="36" t="s">
        <v>302</v>
      </c>
      <c r="C103" s="36" t="s">
        <v>303</v>
      </c>
      <c r="D103" s="19">
        <v>574</v>
      </c>
      <c r="E103" s="19">
        <v>574</v>
      </c>
      <c r="F103" s="19">
        <v>100</v>
      </c>
    </row>
    <row r="104" spans="1:6">
      <c r="A104" s="36" t="s">
        <v>364</v>
      </c>
      <c r="B104" s="36" t="s">
        <v>84</v>
      </c>
      <c r="C104" s="36" t="s">
        <v>85</v>
      </c>
      <c r="D104" s="19">
        <v>3174</v>
      </c>
      <c r="E104" s="19">
        <v>3173.63</v>
      </c>
      <c r="F104" s="19">
        <v>99.988342785129177</v>
      </c>
    </row>
    <row r="105" spans="1:6">
      <c r="A105" s="36" t="s">
        <v>458</v>
      </c>
      <c r="B105" s="36" t="s">
        <v>285</v>
      </c>
      <c r="C105" s="36" t="s">
        <v>129</v>
      </c>
      <c r="D105" s="19">
        <v>3174</v>
      </c>
      <c r="E105" s="19">
        <v>3173.63</v>
      </c>
      <c r="F105" s="19">
        <v>99.988342785129177</v>
      </c>
    </row>
    <row r="106" spans="1:6">
      <c r="A106" s="29" t="s">
        <v>373</v>
      </c>
      <c r="B106" s="29" t="s">
        <v>459</v>
      </c>
      <c r="C106" s="29" t="s">
        <v>353</v>
      </c>
      <c r="D106" s="29">
        <v>500</v>
      </c>
      <c r="E106" s="29">
        <v>450</v>
      </c>
      <c r="F106" s="29">
        <v>90</v>
      </c>
    </row>
    <row r="107" spans="1:6">
      <c r="A107" s="30" t="s">
        <v>375</v>
      </c>
      <c r="B107" s="30" t="s">
        <v>430</v>
      </c>
      <c r="C107" s="30" t="s">
        <v>293</v>
      </c>
      <c r="D107" s="30">
        <v>500</v>
      </c>
      <c r="E107" s="30">
        <v>450</v>
      </c>
      <c r="F107" s="30">
        <v>90</v>
      </c>
    </row>
    <row r="108" spans="1:6">
      <c r="A108" s="36" t="s">
        <v>364</v>
      </c>
      <c r="B108" s="36" t="s">
        <v>84</v>
      </c>
      <c r="C108" s="36" t="s">
        <v>85</v>
      </c>
      <c r="D108" s="19">
        <v>500</v>
      </c>
      <c r="E108" s="19">
        <v>450</v>
      </c>
      <c r="F108" s="19">
        <v>90</v>
      </c>
    </row>
    <row r="109" spans="1:6">
      <c r="A109" s="36" t="s">
        <v>460</v>
      </c>
      <c r="B109" s="36" t="s">
        <v>257</v>
      </c>
      <c r="C109" s="36" t="s">
        <v>258</v>
      </c>
      <c r="D109" s="19">
        <v>500</v>
      </c>
      <c r="E109" s="19">
        <v>450</v>
      </c>
      <c r="F109" s="19">
        <v>90</v>
      </c>
    </row>
    <row r="110" spans="1:6">
      <c r="A110" s="29" t="s">
        <v>373</v>
      </c>
      <c r="B110" s="29" t="s">
        <v>461</v>
      </c>
      <c r="C110" s="29" t="s">
        <v>203</v>
      </c>
      <c r="D110" s="29">
        <v>60000</v>
      </c>
      <c r="E110" s="29">
        <v>61161.760000000002</v>
      </c>
      <c r="F110" s="29">
        <v>101.93626666666667</v>
      </c>
    </row>
    <row r="111" spans="1:6">
      <c r="A111" s="30" t="s">
        <v>375</v>
      </c>
      <c r="B111" s="30" t="s">
        <v>430</v>
      </c>
      <c r="C111" s="30" t="s">
        <v>293</v>
      </c>
      <c r="D111" s="30">
        <v>30000</v>
      </c>
      <c r="E111" s="30">
        <v>31095.4</v>
      </c>
      <c r="F111" s="30">
        <v>103.65133333333334</v>
      </c>
    </row>
    <row r="112" spans="1:6">
      <c r="A112" s="36" t="s">
        <v>364</v>
      </c>
      <c r="B112" s="36" t="s">
        <v>147</v>
      </c>
      <c r="C112" s="36" t="s">
        <v>148</v>
      </c>
      <c r="D112" s="19">
        <v>30000</v>
      </c>
      <c r="E112" s="19">
        <v>31095.4</v>
      </c>
      <c r="F112" s="19">
        <v>103.65133333333334</v>
      </c>
    </row>
    <row r="113" spans="1:6">
      <c r="A113" s="36" t="s">
        <v>462</v>
      </c>
      <c r="B113" s="36" t="s">
        <v>319</v>
      </c>
      <c r="C113" s="36" t="s">
        <v>320</v>
      </c>
      <c r="D113" s="19">
        <v>0</v>
      </c>
      <c r="E113" s="19">
        <v>686.66</v>
      </c>
      <c r="F113" s="19">
        <v>0</v>
      </c>
    </row>
    <row r="114" spans="1:6">
      <c r="A114" s="36" t="s">
        <v>463</v>
      </c>
      <c r="B114" s="36" t="s">
        <v>319</v>
      </c>
      <c r="C114" s="36" t="s">
        <v>320</v>
      </c>
      <c r="D114" s="19">
        <v>30000</v>
      </c>
      <c r="E114" s="19">
        <v>30408.74</v>
      </c>
      <c r="F114" s="19">
        <v>101.36246666666666</v>
      </c>
    </row>
    <row r="115" spans="1:6">
      <c r="A115" s="30" t="s">
        <v>375</v>
      </c>
      <c r="B115" s="30" t="s">
        <v>453</v>
      </c>
      <c r="C115" s="30" t="s">
        <v>317</v>
      </c>
      <c r="D115" s="30">
        <v>30000</v>
      </c>
      <c r="E115" s="30">
        <v>30066.36</v>
      </c>
      <c r="F115" s="30">
        <v>100.22120000000001</v>
      </c>
    </row>
    <row r="116" spans="1:6">
      <c r="A116" s="36" t="s">
        <v>364</v>
      </c>
      <c r="B116" s="36" t="s">
        <v>147</v>
      </c>
      <c r="C116" s="36" t="s">
        <v>148</v>
      </c>
      <c r="D116" s="19">
        <v>15000</v>
      </c>
      <c r="E116" s="19">
        <v>21959.41</v>
      </c>
      <c r="F116" s="19">
        <v>146.39606666666666</v>
      </c>
    </row>
    <row r="117" spans="1:6">
      <c r="A117" s="36" t="s">
        <v>464</v>
      </c>
      <c r="B117" s="36" t="s">
        <v>319</v>
      </c>
      <c r="C117" s="36" t="s">
        <v>320</v>
      </c>
      <c r="D117" s="19">
        <v>15000</v>
      </c>
      <c r="E117" s="19">
        <v>21959.41</v>
      </c>
      <c r="F117" s="19">
        <v>146.39606666666666</v>
      </c>
    </row>
    <row r="118" spans="1:6">
      <c r="A118" s="36" t="s">
        <v>364</v>
      </c>
      <c r="B118" s="36" t="s">
        <v>153</v>
      </c>
      <c r="C118" s="36" t="s">
        <v>154</v>
      </c>
      <c r="D118" s="19">
        <v>15000</v>
      </c>
      <c r="E118" s="19">
        <v>8106.95</v>
      </c>
      <c r="F118" s="19">
        <v>54.04633333333333</v>
      </c>
    </row>
    <row r="119" spans="1:6">
      <c r="A119" s="36" t="s">
        <v>465</v>
      </c>
      <c r="B119" s="36" t="s">
        <v>321</v>
      </c>
      <c r="C119" s="36" t="s">
        <v>168</v>
      </c>
      <c r="D119" s="19">
        <v>15000</v>
      </c>
      <c r="E119" s="19">
        <v>8106.95</v>
      </c>
      <c r="F119" s="19">
        <v>54.04633333333333</v>
      </c>
    </row>
    <row r="120" spans="1:6">
      <c r="A120" s="29" t="s">
        <v>373</v>
      </c>
      <c r="B120" s="29" t="s">
        <v>466</v>
      </c>
      <c r="C120" s="29" t="s">
        <v>204</v>
      </c>
      <c r="D120" s="29">
        <v>750</v>
      </c>
      <c r="E120" s="29">
        <v>750</v>
      </c>
      <c r="F120" s="29">
        <v>100</v>
      </c>
    </row>
    <row r="121" spans="1:6">
      <c r="A121" s="30" t="s">
        <v>375</v>
      </c>
      <c r="B121" s="30" t="s">
        <v>430</v>
      </c>
      <c r="C121" s="30" t="s">
        <v>293</v>
      </c>
      <c r="D121" s="30">
        <v>750</v>
      </c>
      <c r="E121" s="30">
        <v>750</v>
      </c>
      <c r="F121" s="30">
        <v>100</v>
      </c>
    </row>
    <row r="122" spans="1:6">
      <c r="A122" s="36" t="s">
        <v>364</v>
      </c>
      <c r="B122" s="36" t="s">
        <v>84</v>
      </c>
      <c r="C122" s="36" t="s">
        <v>85</v>
      </c>
      <c r="D122" s="19">
        <v>750</v>
      </c>
      <c r="E122" s="19">
        <v>750</v>
      </c>
      <c r="F122" s="19">
        <v>100</v>
      </c>
    </row>
    <row r="123" spans="1:6">
      <c r="A123" s="36" t="s">
        <v>467</v>
      </c>
      <c r="B123" s="36" t="s">
        <v>257</v>
      </c>
      <c r="C123" s="36" t="s">
        <v>258</v>
      </c>
      <c r="D123" s="19">
        <v>750</v>
      </c>
      <c r="E123" s="19">
        <v>750</v>
      </c>
      <c r="F123" s="19">
        <v>100</v>
      </c>
    </row>
    <row r="124" spans="1:6">
      <c r="A124" s="29" t="s">
        <v>373</v>
      </c>
      <c r="B124" s="29" t="s">
        <v>468</v>
      </c>
      <c r="C124" s="29" t="s">
        <v>322</v>
      </c>
      <c r="D124" s="29">
        <v>5919</v>
      </c>
      <c r="E124" s="29">
        <v>5918.75</v>
      </c>
      <c r="F124" s="29">
        <v>99.995776313566481</v>
      </c>
    </row>
    <row r="125" spans="1:6">
      <c r="A125" s="30" t="s">
        <v>375</v>
      </c>
      <c r="B125" s="30" t="s">
        <v>430</v>
      </c>
      <c r="C125" s="30" t="s">
        <v>293</v>
      </c>
      <c r="D125" s="30">
        <v>5919</v>
      </c>
      <c r="E125" s="30">
        <v>5918.75</v>
      </c>
      <c r="F125" s="30">
        <v>99.995776313566481</v>
      </c>
    </row>
    <row r="126" spans="1:6">
      <c r="A126" s="36" t="s">
        <v>364</v>
      </c>
      <c r="B126" s="36" t="s">
        <v>84</v>
      </c>
      <c r="C126" s="36" t="s">
        <v>85</v>
      </c>
      <c r="D126" s="19">
        <v>5919</v>
      </c>
      <c r="E126" s="19">
        <v>5918.75</v>
      </c>
      <c r="F126" s="19">
        <v>99.995776313566481</v>
      </c>
    </row>
    <row r="127" spans="1:6">
      <c r="A127" s="36" t="s">
        <v>469</v>
      </c>
      <c r="B127" s="36" t="s">
        <v>261</v>
      </c>
      <c r="C127" s="36" t="s">
        <v>262</v>
      </c>
      <c r="D127" s="19">
        <v>5919</v>
      </c>
      <c r="E127" s="19">
        <v>5918.75</v>
      </c>
      <c r="F127" s="19">
        <v>99.995776313566481</v>
      </c>
    </row>
    <row r="128" spans="1:6">
      <c r="A128" s="29" t="s">
        <v>373</v>
      </c>
      <c r="B128" s="29" t="s">
        <v>470</v>
      </c>
      <c r="C128" s="29" t="s">
        <v>354</v>
      </c>
      <c r="D128" s="29">
        <v>300</v>
      </c>
      <c r="E128" s="29">
        <v>0</v>
      </c>
      <c r="F128" s="29">
        <v>0</v>
      </c>
    </row>
    <row r="129" spans="1:6">
      <c r="A129" s="30" t="s">
        <v>375</v>
      </c>
      <c r="B129" s="30" t="s">
        <v>430</v>
      </c>
      <c r="C129" s="30" t="s">
        <v>293</v>
      </c>
      <c r="D129" s="30">
        <v>300</v>
      </c>
      <c r="E129" s="30">
        <v>0</v>
      </c>
      <c r="F129" s="30">
        <v>0</v>
      </c>
    </row>
    <row r="130" spans="1:6">
      <c r="A130" s="36" t="s">
        <v>364</v>
      </c>
      <c r="B130" s="36" t="s">
        <v>84</v>
      </c>
      <c r="C130" s="36" t="s">
        <v>85</v>
      </c>
      <c r="D130" s="19">
        <v>300</v>
      </c>
      <c r="E130" s="19">
        <v>0</v>
      </c>
      <c r="F130" s="19">
        <v>0</v>
      </c>
    </row>
    <row r="131" spans="1:6">
      <c r="A131" s="36" t="s">
        <v>471</v>
      </c>
      <c r="B131" s="36" t="s">
        <v>246</v>
      </c>
      <c r="C131" s="36" t="s">
        <v>247</v>
      </c>
      <c r="D131" s="19">
        <v>300</v>
      </c>
      <c r="E131" s="19">
        <v>0</v>
      </c>
      <c r="F131" s="19">
        <v>0</v>
      </c>
    </row>
    <row r="132" spans="1:6">
      <c r="A132" s="29" t="s">
        <v>373</v>
      </c>
      <c r="B132" s="29" t="s">
        <v>472</v>
      </c>
      <c r="C132" s="29" t="s">
        <v>205</v>
      </c>
      <c r="D132" s="29">
        <v>3092</v>
      </c>
      <c r="E132" s="29">
        <v>3091.68</v>
      </c>
      <c r="F132" s="29">
        <v>99.989650711513576</v>
      </c>
    </row>
    <row r="133" spans="1:6">
      <c r="A133" s="30" t="s">
        <v>375</v>
      </c>
      <c r="B133" s="30" t="s">
        <v>430</v>
      </c>
      <c r="C133" s="30" t="s">
        <v>293</v>
      </c>
      <c r="D133" s="30">
        <v>3092</v>
      </c>
      <c r="E133" s="30">
        <v>3091.68</v>
      </c>
      <c r="F133" s="30">
        <v>99.989650711513576</v>
      </c>
    </row>
    <row r="134" spans="1:6">
      <c r="A134" s="36" t="s">
        <v>364</v>
      </c>
      <c r="B134" s="36" t="s">
        <v>84</v>
      </c>
      <c r="C134" s="36" t="s">
        <v>85</v>
      </c>
      <c r="D134" s="19">
        <v>3092</v>
      </c>
      <c r="E134" s="19">
        <v>3091.68</v>
      </c>
      <c r="F134" s="19">
        <v>99.989650711513576</v>
      </c>
    </row>
    <row r="135" spans="1:6">
      <c r="A135" s="36" t="s">
        <v>473</v>
      </c>
      <c r="B135" s="36" t="s">
        <v>277</v>
      </c>
      <c r="C135" s="36" t="s">
        <v>278</v>
      </c>
      <c r="D135" s="19">
        <v>3092</v>
      </c>
      <c r="E135" s="19">
        <v>3091.68</v>
      </c>
      <c r="F135" s="19">
        <v>99.989650711513576</v>
      </c>
    </row>
    <row r="136" spans="1:6">
      <c r="A136" s="29" t="s">
        <v>373</v>
      </c>
      <c r="B136" s="29" t="s">
        <v>474</v>
      </c>
      <c r="C136" s="29" t="s">
        <v>206</v>
      </c>
      <c r="D136" s="29">
        <v>16961</v>
      </c>
      <c r="E136" s="29">
        <v>11800.51</v>
      </c>
      <c r="F136" s="29">
        <v>69.574376510818936</v>
      </c>
    </row>
    <row r="137" spans="1:6">
      <c r="A137" s="30" t="s">
        <v>375</v>
      </c>
      <c r="B137" s="30" t="s">
        <v>449</v>
      </c>
      <c r="C137" s="30" t="s">
        <v>312</v>
      </c>
      <c r="D137" s="30">
        <v>16961</v>
      </c>
      <c r="E137" s="30">
        <v>11800.51</v>
      </c>
      <c r="F137" s="30">
        <v>69.574376510818936</v>
      </c>
    </row>
    <row r="138" spans="1:6">
      <c r="A138" s="36" t="s">
        <v>364</v>
      </c>
      <c r="B138" s="36" t="s">
        <v>71</v>
      </c>
      <c r="C138" s="36" t="s">
        <v>72</v>
      </c>
      <c r="D138" s="19">
        <v>48</v>
      </c>
      <c r="E138" s="19">
        <v>47.19</v>
      </c>
      <c r="F138" s="19">
        <v>98.312499999999986</v>
      </c>
    </row>
    <row r="139" spans="1:6">
      <c r="A139" s="36" t="s">
        <v>475</v>
      </c>
      <c r="B139" s="36" t="s">
        <v>294</v>
      </c>
      <c r="C139" s="36" t="s">
        <v>295</v>
      </c>
      <c r="D139" s="19">
        <v>41</v>
      </c>
      <c r="E139" s="19">
        <v>40.5</v>
      </c>
      <c r="F139" s="19">
        <v>98.780487804878049</v>
      </c>
    </row>
    <row r="140" spans="1:6">
      <c r="A140" s="36" t="s">
        <v>476</v>
      </c>
      <c r="B140" s="36" t="s">
        <v>305</v>
      </c>
      <c r="C140" s="36" t="s">
        <v>83</v>
      </c>
      <c r="D140" s="19">
        <v>7</v>
      </c>
      <c r="E140" s="19">
        <v>6.69</v>
      </c>
      <c r="F140" s="19">
        <v>95.571428571428569</v>
      </c>
    </row>
    <row r="141" spans="1:6">
      <c r="A141" s="36" t="s">
        <v>364</v>
      </c>
      <c r="B141" s="36" t="s">
        <v>84</v>
      </c>
      <c r="C141" s="36" t="s">
        <v>85</v>
      </c>
      <c r="D141" s="19">
        <v>3563</v>
      </c>
      <c r="E141" s="19">
        <v>4297.38</v>
      </c>
      <c r="F141" s="19">
        <v>120.61128262699971</v>
      </c>
    </row>
    <row r="142" spans="1:6">
      <c r="A142" s="36" t="s">
        <v>477</v>
      </c>
      <c r="B142" s="36" t="s">
        <v>248</v>
      </c>
      <c r="C142" s="36" t="s">
        <v>249</v>
      </c>
      <c r="D142" s="19">
        <v>0</v>
      </c>
      <c r="E142" s="19">
        <v>737.38</v>
      </c>
      <c r="F142" s="19">
        <v>0</v>
      </c>
    </row>
    <row r="143" spans="1:6">
      <c r="A143" s="36" t="s">
        <v>478</v>
      </c>
      <c r="B143" s="36" t="s">
        <v>259</v>
      </c>
      <c r="C143" s="36" t="s">
        <v>260</v>
      </c>
      <c r="D143" s="19">
        <v>2313</v>
      </c>
      <c r="E143" s="19">
        <v>2312.5</v>
      </c>
      <c r="F143" s="19">
        <v>99.978383052313006</v>
      </c>
    </row>
    <row r="144" spans="1:6">
      <c r="A144" s="36" t="s">
        <v>479</v>
      </c>
      <c r="B144" s="36" t="s">
        <v>261</v>
      </c>
      <c r="C144" s="36" t="s">
        <v>262</v>
      </c>
      <c r="D144" s="19">
        <v>1250</v>
      </c>
      <c r="E144" s="19">
        <v>1247.5</v>
      </c>
      <c r="F144" s="19">
        <v>99.8</v>
      </c>
    </row>
    <row r="145" spans="1:6">
      <c r="A145" s="36" t="s">
        <v>364</v>
      </c>
      <c r="B145" s="36" t="s">
        <v>153</v>
      </c>
      <c r="C145" s="36" t="s">
        <v>154</v>
      </c>
      <c r="D145" s="19">
        <v>13350</v>
      </c>
      <c r="E145" s="19">
        <v>7455.94</v>
      </c>
      <c r="F145" s="19">
        <v>55.849737827715352</v>
      </c>
    </row>
    <row r="146" spans="1:6">
      <c r="A146" s="36" t="s">
        <v>480</v>
      </c>
      <c r="B146" s="36" t="s">
        <v>288</v>
      </c>
      <c r="C146" s="36" t="s">
        <v>289</v>
      </c>
      <c r="D146" s="19">
        <v>3800</v>
      </c>
      <c r="E146" s="19">
        <v>694.69</v>
      </c>
      <c r="F146" s="19">
        <v>18.281315789473684</v>
      </c>
    </row>
    <row r="147" spans="1:6">
      <c r="A147" s="36" t="s">
        <v>481</v>
      </c>
      <c r="B147" s="36" t="s">
        <v>324</v>
      </c>
      <c r="C147" s="36" t="s">
        <v>325</v>
      </c>
      <c r="D147" s="19">
        <v>2000</v>
      </c>
      <c r="E147" s="19">
        <v>633.75</v>
      </c>
      <c r="F147" s="19">
        <v>31.6875</v>
      </c>
    </row>
    <row r="148" spans="1:6">
      <c r="A148" s="36" t="s">
        <v>482</v>
      </c>
      <c r="B148" s="36" t="s">
        <v>326</v>
      </c>
      <c r="C148" s="36" t="s">
        <v>327</v>
      </c>
      <c r="D148" s="19">
        <v>6200</v>
      </c>
      <c r="E148" s="19">
        <v>6127.5</v>
      </c>
      <c r="F148" s="19">
        <v>98.83064516129032</v>
      </c>
    </row>
    <row r="149" spans="1:6">
      <c r="A149" s="36" t="s">
        <v>483</v>
      </c>
      <c r="B149" s="36" t="s">
        <v>290</v>
      </c>
      <c r="C149" s="36" t="s">
        <v>291</v>
      </c>
      <c r="D149" s="19">
        <v>1000</v>
      </c>
      <c r="E149" s="19">
        <v>0</v>
      </c>
      <c r="F149" s="19">
        <v>0</v>
      </c>
    </row>
    <row r="150" spans="1:6">
      <c r="A150" s="36" t="s">
        <v>484</v>
      </c>
      <c r="B150" s="36" t="s">
        <v>321</v>
      </c>
      <c r="C150" s="36" t="s">
        <v>168</v>
      </c>
      <c r="D150" s="19">
        <v>350</v>
      </c>
      <c r="E150" s="19">
        <v>0</v>
      </c>
      <c r="F150" s="19">
        <v>0</v>
      </c>
    </row>
    <row r="151" spans="1:6">
      <c r="A151" s="29" t="s">
        <v>373</v>
      </c>
      <c r="B151" s="29" t="s">
        <v>485</v>
      </c>
      <c r="C151" s="29" t="s">
        <v>207</v>
      </c>
      <c r="D151" s="29">
        <v>1000</v>
      </c>
      <c r="E151" s="29">
        <v>0</v>
      </c>
      <c r="F151" s="29">
        <v>0</v>
      </c>
    </row>
    <row r="152" spans="1:6">
      <c r="A152" s="30" t="s">
        <v>375</v>
      </c>
      <c r="B152" s="30" t="s">
        <v>439</v>
      </c>
      <c r="C152" s="30" t="s">
        <v>304</v>
      </c>
      <c r="D152" s="30">
        <v>1000</v>
      </c>
      <c r="E152" s="30">
        <v>0</v>
      </c>
      <c r="F152" s="30">
        <v>0</v>
      </c>
    </row>
    <row r="153" spans="1:6">
      <c r="A153" s="36" t="s">
        <v>364</v>
      </c>
      <c r="B153" s="36" t="s">
        <v>84</v>
      </c>
      <c r="C153" s="36" t="s">
        <v>85</v>
      </c>
      <c r="D153" s="19">
        <v>1000</v>
      </c>
      <c r="E153" s="19">
        <v>0</v>
      </c>
      <c r="F153" s="19">
        <v>0</v>
      </c>
    </row>
    <row r="154" spans="1:6">
      <c r="A154" s="36" t="s">
        <v>486</v>
      </c>
      <c r="B154" s="36" t="s">
        <v>285</v>
      </c>
      <c r="C154" s="36" t="s">
        <v>129</v>
      </c>
      <c r="D154" s="19">
        <v>1000</v>
      </c>
      <c r="E154" s="19">
        <v>0</v>
      </c>
      <c r="F154" s="19">
        <v>0</v>
      </c>
    </row>
    <row r="155" spans="1:6">
      <c r="A155" s="29" t="s">
        <v>487</v>
      </c>
      <c r="B155" s="29" t="s">
        <v>488</v>
      </c>
      <c r="C155" s="29" t="s">
        <v>208</v>
      </c>
      <c r="D155" s="29">
        <v>100100</v>
      </c>
      <c r="E155" s="29">
        <v>113028.72</v>
      </c>
      <c r="F155" s="29">
        <v>112.9158041958042</v>
      </c>
    </row>
    <row r="156" spans="1:6">
      <c r="A156" s="30" t="s">
        <v>375</v>
      </c>
      <c r="B156" s="30" t="s">
        <v>430</v>
      </c>
      <c r="C156" s="30" t="s">
        <v>293</v>
      </c>
      <c r="D156" s="30">
        <v>100</v>
      </c>
      <c r="E156" s="30">
        <v>0</v>
      </c>
      <c r="F156" s="30">
        <v>0</v>
      </c>
    </row>
    <row r="157" spans="1:6">
      <c r="A157" s="36" t="s">
        <v>364</v>
      </c>
      <c r="B157" s="36" t="s">
        <v>84</v>
      </c>
      <c r="C157" s="36" t="s">
        <v>85</v>
      </c>
      <c r="D157" s="19">
        <v>100</v>
      </c>
      <c r="E157" s="19">
        <v>0</v>
      </c>
      <c r="F157" s="19">
        <v>0</v>
      </c>
    </row>
    <row r="158" spans="1:6">
      <c r="A158" s="36" t="s">
        <v>489</v>
      </c>
      <c r="B158" s="36" t="s">
        <v>308</v>
      </c>
      <c r="C158" s="36" t="s">
        <v>309</v>
      </c>
      <c r="D158" s="19">
        <v>100</v>
      </c>
      <c r="E158" s="19">
        <v>0</v>
      </c>
      <c r="F158" s="19">
        <v>0</v>
      </c>
    </row>
    <row r="159" spans="1:6">
      <c r="A159" s="30" t="s">
        <v>375</v>
      </c>
      <c r="B159" s="30" t="s">
        <v>453</v>
      </c>
      <c r="C159" s="30" t="s">
        <v>317</v>
      </c>
      <c r="D159" s="30">
        <v>100000</v>
      </c>
      <c r="E159" s="30">
        <v>113028.72</v>
      </c>
      <c r="F159" s="30">
        <v>113.02871999999999</v>
      </c>
    </row>
    <row r="160" spans="1:6">
      <c r="A160" s="36" t="s">
        <v>364</v>
      </c>
      <c r="B160" s="36" t="s">
        <v>84</v>
      </c>
      <c r="C160" s="36" t="s">
        <v>85</v>
      </c>
      <c r="D160" s="19">
        <v>100000</v>
      </c>
      <c r="E160" s="19">
        <v>113028.72</v>
      </c>
      <c r="F160" s="19">
        <v>113.02871999999999</v>
      </c>
    </row>
    <row r="161" spans="1:6">
      <c r="A161" s="36" t="s">
        <v>490</v>
      </c>
      <c r="B161" s="36" t="s">
        <v>308</v>
      </c>
      <c r="C161" s="36" t="s">
        <v>309</v>
      </c>
      <c r="D161" s="19">
        <v>100000</v>
      </c>
      <c r="E161" s="19">
        <v>113028.72</v>
      </c>
      <c r="F161" s="19">
        <v>113.02871999999999</v>
      </c>
    </row>
    <row r="162" spans="1:6">
      <c r="A162" s="29" t="s">
        <v>487</v>
      </c>
      <c r="B162" s="29" t="s">
        <v>491</v>
      </c>
      <c r="C162" s="29" t="s">
        <v>328</v>
      </c>
      <c r="D162" s="29">
        <v>122880</v>
      </c>
      <c r="E162" s="29">
        <v>103520.95</v>
      </c>
      <c r="F162" s="29">
        <v>84.245564778645829</v>
      </c>
    </row>
    <row r="163" spans="1:6">
      <c r="A163" s="30" t="s">
        <v>375</v>
      </c>
      <c r="B163" s="30" t="s">
        <v>430</v>
      </c>
      <c r="C163" s="30" t="s">
        <v>293</v>
      </c>
      <c r="D163" s="30">
        <v>650</v>
      </c>
      <c r="E163" s="30">
        <v>100</v>
      </c>
      <c r="F163" s="30">
        <v>15.384615384615385</v>
      </c>
    </row>
    <row r="164" spans="1:6">
      <c r="A164" s="36" t="s">
        <v>364</v>
      </c>
      <c r="B164" s="36" t="s">
        <v>71</v>
      </c>
      <c r="C164" s="36" t="s">
        <v>72</v>
      </c>
      <c r="D164" s="19">
        <v>650</v>
      </c>
      <c r="E164" s="19">
        <v>100</v>
      </c>
      <c r="F164" s="19">
        <v>15.384615384615385</v>
      </c>
    </row>
    <row r="165" spans="1:6">
      <c r="A165" s="36" t="s">
        <v>492</v>
      </c>
      <c r="B165" s="36" t="s">
        <v>298</v>
      </c>
      <c r="C165" s="36" t="s">
        <v>299</v>
      </c>
      <c r="D165" s="19">
        <v>200</v>
      </c>
      <c r="E165" s="19">
        <v>0</v>
      </c>
      <c r="F165" s="19">
        <v>0</v>
      </c>
    </row>
    <row r="166" spans="1:6">
      <c r="A166" s="36" t="s">
        <v>493</v>
      </c>
      <c r="B166" s="36" t="s">
        <v>298</v>
      </c>
      <c r="C166" s="36" t="s">
        <v>299</v>
      </c>
      <c r="D166" s="19">
        <v>0</v>
      </c>
      <c r="E166" s="19">
        <v>100</v>
      </c>
      <c r="F166" s="19">
        <v>0</v>
      </c>
    </row>
    <row r="167" spans="1:6">
      <c r="A167" s="36" t="s">
        <v>494</v>
      </c>
      <c r="B167" s="36" t="s">
        <v>331</v>
      </c>
      <c r="C167" s="36" t="s">
        <v>332</v>
      </c>
      <c r="D167" s="19">
        <v>450</v>
      </c>
      <c r="E167" s="19">
        <v>0</v>
      </c>
      <c r="F167" s="19">
        <v>0</v>
      </c>
    </row>
    <row r="168" spans="1:6">
      <c r="A168" s="30" t="s">
        <v>375</v>
      </c>
      <c r="B168" s="30" t="s">
        <v>495</v>
      </c>
      <c r="C168" s="30" t="s">
        <v>356</v>
      </c>
      <c r="D168" s="30">
        <v>122230</v>
      </c>
      <c r="E168" s="30">
        <v>103420.95</v>
      </c>
      <c r="F168" s="30">
        <v>84.611756524584791</v>
      </c>
    </row>
    <row r="169" spans="1:6">
      <c r="A169" s="36" t="s">
        <v>364</v>
      </c>
      <c r="B169" s="36" t="s">
        <v>71</v>
      </c>
      <c r="C169" s="36" t="s">
        <v>72</v>
      </c>
      <c r="D169" s="19">
        <v>119620</v>
      </c>
      <c r="E169" s="19">
        <v>101545.38</v>
      </c>
      <c r="F169" s="19">
        <v>84.889968232737004</v>
      </c>
    </row>
    <row r="170" spans="1:6">
      <c r="A170" s="36" t="s">
        <v>496</v>
      </c>
      <c r="B170" s="36" t="s">
        <v>294</v>
      </c>
      <c r="C170" s="36" t="s">
        <v>295</v>
      </c>
      <c r="D170" s="19">
        <v>97670</v>
      </c>
      <c r="E170" s="19">
        <v>82063.39</v>
      </c>
      <c r="F170" s="19">
        <v>84.021081191768204</v>
      </c>
    </row>
    <row r="171" spans="1:6">
      <c r="A171" s="36" t="s">
        <v>497</v>
      </c>
      <c r="B171" s="36" t="s">
        <v>296</v>
      </c>
      <c r="C171" s="36" t="s">
        <v>297</v>
      </c>
      <c r="D171" s="19">
        <v>0</v>
      </c>
      <c r="E171" s="19">
        <v>1800</v>
      </c>
      <c r="F171" s="19">
        <v>0</v>
      </c>
    </row>
    <row r="172" spans="1:6">
      <c r="A172" s="36" t="s">
        <v>498</v>
      </c>
      <c r="B172" s="36" t="s">
        <v>300</v>
      </c>
      <c r="C172" s="36" t="s">
        <v>301</v>
      </c>
      <c r="D172" s="19">
        <v>2700</v>
      </c>
      <c r="E172" s="19">
        <v>2700</v>
      </c>
      <c r="F172" s="19">
        <v>100</v>
      </c>
    </row>
    <row r="173" spans="1:6">
      <c r="A173" s="36" t="s">
        <v>499</v>
      </c>
      <c r="B173" s="36" t="s">
        <v>302</v>
      </c>
      <c r="C173" s="36" t="s">
        <v>303</v>
      </c>
      <c r="D173" s="19">
        <v>3250</v>
      </c>
      <c r="E173" s="19">
        <v>1441.44</v>
      </c>
      <c r="F173" s="19">
        <v>44.352000000000004</v>
      </c>
    </row>
    <row r="174" spans="1:6">
      <c r="A174" s="36" t="s">
        <v>500</v>
      </c>
      <c r="B174" s="36" t="s">
        <v>305</v>
      </c>
      <c r="C174" s="36" t="s">
        <v>83</v>
      </c>
      <c r="D174" s="19">
        <v>16000</v>
      </c>
      <c r="E174" s="19">
        <v>13540.55</v>
      </c>
      <c r="F174" s="19">
        <v>84.628437500000004</v>
      </c>
    </row>
    <row r="175" spans="1:6">
      <c r="A175" s="36" t="s">
        <v>364</v>
      </c>
      <c r="B175" s="36" t="s">
        <v>84</v>
      </c>
      <c r="C175" s="36" t="s">
        <v>85</v>
      </c>
      <c r="D175" s="19">
        <v>2610</v>
      </c>
      <c r="E175" s="19">
        <v>1875.57</v>
      </c>
      <c r="F175" s="19">
        <v>71.860919540229887</v>
      </c>
    </row>
    <row r="176" spans="1:6">
      <c r="A176" s="36" t="s">
        <v>501</v>
      </c>
      <c r="B176" s="36" t="s">
        <v>224</v>
      </c>
      <c r="C176" s="36" t="s">
        <v>225</v>
      </c>
      <c r="D176" s="19">
        <v>360</v>
      </c>
      <c r="E176" s="19">
        <v>150</v>
      </c>
      <c r="F176" s="19">
        <v>41.666666666666671</v>
      </c>
    </row>
    <row r="177" spans="1:6">
      <c r="A177" s="36" t="s">
        <v>502</v>
      </c>
      <c r="B177" s="36" t="s">
        <v>228</v>
      </c>
      <c r="C177" s="36" t="s">
        <v>229</v>
      </c>
      <c r="D177" s="19">
        <v>0</v>
      </c>
      <c r="E177" s="19">
        <v>26</v>
      </c>
      <c r="F177" s="19">
        <v>0</v>
      </c>
    </row>
    <row r="178" spans="1:6">
      <c r="A178" s="36" t="s">
        <v>503</v>
      </c>
      <c r="B178" s="36" t="s">
        <v>306</v>
      </c>
      <c r="C178" s="36" t="s">
        <v>307</v>
      </c>
      <c r="D178" s="19">
        <v>1650</v>
      </c>
      <c r="E178" s="19">
        <v>1556.25</v>
      </c>
      <c r="F178" s="19">
        <v>94.318181818181827</v>
      </c>
    </row>
    <row r="179" spans="1:6">
      <c r="A179" s="36" t="s">
        <v>504</v>
      </c>
      <c r="B179" s="36" t="s">
        <v>273</v>
      </c>
      <c r="C179" s="36" t="s">
        <v>274</v>
      </c>
      <c r="D179" s="19">
        <v>600</v>
      </c>
      <c r="E179" s="19">
        <v>143.32</v>
      </c>
      <c r="F179" s="19">
        <v>23.886666666666663</v>
      </c>
    </row>
    <row r="180" spans="1:6">
      <c r="A180" s="29" t="s">
        <v>371</v>
      </c>
      <c r="B180" s="29" t="s">
        <v>505</v>
      </c>
      <c r="C180" s="29" t="s">
        <v>506</v>
      </c>
      <c r="D180" s="29">
        <v>1700</v>
      </c>
      <c r="E180" s="29">
        <v>1969.25</v>
      </c>
      <c r="F180" s="29">
        <v>115.83823529411765</v>
      </c>
    </row>
    <row r="181" spans="1:6">
      <c r="A181" s="29" t="s">
        <v>421</v>
      </c>
      <c r="B181" s="29" t="s">
        <v>507</v>
      </c>
      <c r="C181" s="29" t="s">
        <v>209</v>
      </c>
      <c r="D181" s="29">
        <v>1700</v>
      </c>
      <c r="E181" s="29">
        <v>1969.25</v>
      </c>
      <c r="F181" s="29">
        <v>115.83823529411765</v>
      </c>
    </row>
    <row r="182" spans="1:6">
      <c r="A182" s="30" t="s">
        <v>375</v>
      </c>
      <c r="B182" s="30" t="s">
        <v>430</v>
      </c>
      <c r="C182" s="30" t="s">
        <v>293</v>
      </c>
      <c r="D182" s="30">
        <v>1000</v>
      </c>
      <c r="E182" s="30">
        <v>1004.25</v>
      </c>
      <c r="F182" s="30">
        <v>100.42500000000001</v>
      </c>
    </row>
    <row r="183" spans="1:6">
      <c r="A183" s="36" t="s">
        <v>364</v>
      </c>
      <c r="B183" s="36" t="s">
        <v>153</v>
      </c>
      <c r="C183" s="36" t="s">
        <v>154</v>
      </c>
      <c r="D183" s="19">
        <v>1000</v>
      </c>
      <c r="E183" s="19">
        <v>1004.25</v>
      </c>
      <c r="F183" s="19">
        <v>100.42500000000001</v>
      </c>
    </row>
    <row r="184" spans="1:6">
      <c r="A184" s="36" t="s">
        <v>508</v>
      </c>
      <c r="B184" s="36" t="s">
        <v>321</v>
      </c>
      <c r="C184" s="36" t="s">
        <v>168</v>
      </c>
      <c r="D184" s="19">
        <v>1000</v>
      </c>
      <c r="E184" s="19">
        <v>1004.25</v>
      </c>
      <c r="F184" s="19">
        <v>100.42500000000001</v>
      </c>
    </row>
    <row r="185" spans="1:6">
      <c r="A185" s="30" t="s">
        <v>375</v>
      </c>
      <c r="B185" s="30" t="s">
        <v>453</v>
      </c>
      <c r="C185" s="30" t="s">
        <v>317</v>
      </c>
      <c r="D185" s="30">
        <v>700</v>
      </c>
      <c r="E185" s="30">
        <v>965</v>
      </c>
      <c r="F185" s="30">
        <v>137.85714285714286</v>
      </c>
    </row>
    <row r="186" spans="1:6">
      <c r="A186" s="36" t="s">
        <v>364</v>
      </c>
      <c r="B186" s="36" t="s">
        <v>153</v>
      </c>
      <c r="C186" s="36" t="s">
        <v>154</v>
      </c>
      <c r="D186" s="19">
        <v>700</v>
      </c>
      <c r="E186" s="19">
        <v>965</v>
      </c>
      <c r="F186" s="19">
        <v>137.85714285714286</v>
      </c>
    </row>
    <row r="187" spans="1:6">
      <c r="A187" s="36" t="s">
        <v>509</v>
      </c>
      <c r="B187" s="36" t="s">
        <v>321</v>
      </c>
      <c r="C187" s="36" t="s">
        <v>168</v>
      </c>
      <c r="D187" s="19">
        <v>700</v>
      </c>
      <c r="E187" s="19">
        <v>965</v>
      </c>
      <c r="F187" s="19">
        <v>137.85714285714286</v>
      </c>
    </row>
    <row r="188" spans="1:6">
      <c r="A188" s="29" t="s">
        <v>371</v>
      </c>
      <c r="B188" s="29" t="s">
        <v>510</v>
      </c>
      <c r="C188" s="29" t="s">
        <v>210</v>
      </c>
      <c r="D188" s="29">
        <v>1772907</v>
      </c>
      <c r="E188" s="29">
        <v>1829700.45</v>
      </c>
      <c r="F188" s="29">
        <v>103.20340830060459</v>
      </c>
    </row>
    <row r="189" spans="1:6">
      <c r="A189" s="29" t="s">
        <v>373</v>
      </c>
      <c r="B189" s="29" t="s">
        <v>511</v>
      </c>
      <c r="C189" s="29" t="s">
        <v>210</v>
      </c>
      <c r="D189" s="29">
        <v>1772907</v>
      </c>
      <c r="E189" s="29">
        <v>1829700.45</v>
      </c>
      <c r="F189" s="29">
        <v>103.20340830060459</v>
      </c>
    </row>
    <row r="190" spans="1:6">
      <c r="A190" s="30" t="s">
        <v>375</v>
      </c>
      <c r="B190" s="30" t="s">
        <v>453</v>
      </c>
      <c r="C190" s="30" t="s">
        <v>317</v>
      </c>
      <c r="D190" s="30">
        <v>1772907</v>
      </c>
      <c r="E190" s="30">
        <v>1829700.45</v>
      </c>
      <c r="F190" s="30">
        <v>103.20340830060459</v>
      </c>
    </row>
    <row r="191" spans="1:6">
      <c r="A191" s="36" t="s">
        <v>364</v>
      </c>
      <c r="B191" s="36" t="s">
        <v>71</v>
      </c>
      <c r="C191" s="36" t="s">
        <v>72</v>
      </c>
      <c r="D191" s="19">
        <v>1745442</v>
      </c>
      <c r="E191" s="19">
        <v>1800566.13</v>
      </c>
      <c r="F191" s="19">
        <v>103.15817598063985</v>
      </c>
    </row>
    <row r="192" spans="1:6">
      <c r="A192" s="36" t="s">
        <v>512</v>
      </c>
      <c r="B192" s="36" t="s">
        <v>294</v>
      </c>
      <c r="C192" s="36" t="s">
        <v>295</v>
      </c>
      <c r="D192" s="19">
        <v>1456000</v>
      </c>
      <c r="E192" s="19">
        <v>1496743.93</v>
      </c>
      <c r="F192" s="19">
        <v>102.79834684065933</v>
      </c>
    </row>
    <row r="193" spans="1:6">
      <c r="A193" s="36" t="s">
        <v>513</v>
      </c>
      <c r="B193" s="36" t="s">
        <v>296</v>
      </c>
      <c r="C193" s="36" t="s">
        <v>297</v>
      </c>
      <c r="D193" s="19">
        <v>30000</v>
      </c>
      <c r="E193" s="19">
        <v>31885.84</v>
      </c>
      <c r="F193" s="19">
        <v>106.28613333333334</v>
      </c>
    </row>
    <row r="194" spans="1:6">
      <c r="A194" s="36" t="s">
        <v>514</v>
      </c>
      <c r="B194" s="36" t="s">
        <v>298</v>
      </c>
      <c r="C194" s="36" t="s">
        <v>299</v>
      </c>
      <c r="D194" s="19">
        <v>2000</v>
      </c>
      <c r="E194" s="19">
        <v>2000</v>
      </c>
      <c r="F194" s="19">
        <v>100</v>
      </c>
    </row>
    <row r="195" spans="1:6">
      <c r="A195" s="36" t="s">
        <v>515</v>
      </c>
      <c r="B195" s="36" t="s">
        <v>329</v>
      </c>
      <c r="C195" s="36" t="s">
        <v>330</v>
      </c>
      <c r="D195" s="19">
        <v>3242</v>
      </c>
      <c r="E195" s="19">
        <v>3241.94</v>
      </c>
      <c r="F195" s="19">
        <v>99.998149290561386</v>
      </c>
    </row>
    <row r="196" spans="1:6">
      <c r="A196" s="36" t="s">
        <v>516</v>
      </c>
      <c r="B196" s="36" t="s">
        <v>331</v>
      </c>
      <c r="C196" s="36" t="s">
        <v>332</v>
      </c>
      <c r="D196" s="19">
        <v>2000</v>
      </c>
      <c r="E196" s="19">
        <v>3531.52</v>
      </c>
      <c r="F196" s="19">
        <v>176.57599999999999</v>
      </c>
    </row>
    <row r="197" spans="1:6">
      <c r="A197" s="36" t="s">
        <v>517</v>
      </c>
      <c r="B197" s="36" t="s">
        <v>300</v>
      </c>
      <c r="C197" s="36" t="s">
        <v>301</v>
      </c>
      <c r="D197" s="19">
        <v>16200</v>
      </c>
      <c r="E197" s="19">
        <v>16200</v>
      </c>
      <c r="F197" s="19">
        <v>100</v>
      </c>
    </row>
    <row r="198" spans="1:6">
      <c r="A198" s="36" t="s">
        <v>518</v>
      </c>
      <c r="B198" s="36" t="s">
        <v>305</v>
      </c>
      <c r="C198" s="36" t="s">
        <v>83</v>
      </c>
      <c r="D198" s="19">
        <v>236000</v>
      </c>
      <c r="E198" s="19">
        <v>246962.9</v>
      </c>
      <c r="F198" s="19">
        <v>104.64529661016948</v>
      </c>
    </row>
    <row r="199" spans="1:6">
      <c r="A199" s="36" t="s">
        <v>364</v>
      </c>
      <c r="B199" s="36" t="s">
        <v>84</v>
      </c>
      <c r="C199" s="36" t="s">
        <v>85</v>
      </c>
      <c r="D199" s="19">
        <v>27465</v>
      </c>
      <c r="E199" s="19">
        <v>29134.32</v>
      </c>
      <c r="F199" s="19">
        <v>106.07799016930639</v>
      </c>
    </row>
    <row r="200" spans="1:6">
      <c r="A200" s="36" t="s">
        <v>519</v>
      </c>
      <c r="B200" s="36" t="s">
        <v>228</v>
      </c>
      <c r="C200" s="36" t="s">
        <v>229</v>
      </c>
      <c r="D200" s="19">
        <v>120</v>
      </c>
      <c r="E200" s="19">
        <v>120</v>
      </c>
      <c r="F200" s="19">
        <v>100</v>
      </c>
    </row>
    <row r="201" spans="1:6">
      <c r="A201" s="36" t="s">
        <v>520</v>
      </c>
      <c r="B201" s="36" t="s">
        <v>306</v>
      </c>
      <c r="C201" s="36" t="s">
        <v>307</v>
      </c>
      <c r="D201" s="19">
        <v>27000</v>
      </c>
      <c r="E201" s="19">
        <v>28563.79</v>
      </c>
      <c r="F201" s="19">
        <v>105.79181481481481</v>
      </c>
    </row>
    <row r="202" spans="1:6">
      <c r="A202" s="36" t="s">
        <v>521</v>
      </c>
      <c r="B202" s="36" t="s">
        <v>333</v>
      </c>
      <c r="C202" s="36" t="s">
        <v>334</v>
      </c>
      <c r="D202" s="19">
        <v>345</v>
      </c>
      <c r="E202" s="19">
        <v>344.02</v>
      </c>
      <c r="F202" s="19">
        <v>99.715942028985509</v>
      </c>
    </row>
    <row r="203" spans="1:6">
      <c r="A203" s="36" t="s">
        <v>522</v>
      </c>
      <c r="B203" s="36" t="s">
        <v>523</v>
      </c>
      <c r="C203" s="36" t="s">
        <v>524</v>
      </c>
      <c r="D203" s="19">
        <v>0</v>
      </c>
      <c r="E203" s="19">
        <v>106.51</v>
      </c>
      <c r="F203" s="19">
        <v>0</v>
      </c>
    </row>
  </sheetData>
  <mergeCells count="1">
    <mergeCell ref="A4:E4"/>
  </mergeCells>
  <pageMargins left="0.7" right="0.7" top="0.75" bottom="0.75" header="0.3" footer="0.3"/>
  <pageSetup paperSize="9" scale="90" fitToHeight="0" orientation="landscape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tabSelected="1" workbookViewId="0">
      <selection activeCell="I23" sqref="I23"/>
    </sheetView>
  </sheetViews>
  <sheetFormatPr defaultRowHeight="15"/>
  <cols>
    <col min="6" max="6" width="4.42578125" customWidth="1"/>
    <col min="7" max="7" width="10.140625" bestFit="1" customWidth="1"/>
  </cols>
  <sheetData>
    <row r="1" spans="1:11">
      <c r="A1" s="8" t="s">
        <v>211</v>
      </c>
      <c r="B1" s="8"/>
      <c r="C1" s="8"/>
      <c r="D1" s="8"/>
      <c r="E1" s="8"/>
    </row>
    <row r="2" spans="1:11">
      <c r="A2" t="s">
        <v>346</v>
      </c>
    </row>
    <row r="4" spans="1:11">
      <c r="A4" s="8" t="s">
        <v>345</v>
      </c>
      <c r="B4" s="8"/>
      <c r="C4" s="8"/>
      <c r="D4" s="8"/>
      <c r="E4" s="8"/>
      <c r="F4" s="8"/>
      <c r="G4" s="8"/>
      <c r="H4" s="8"/>
      <c r="I4" s="8"/>
    </row>
    <row r="5" spans="1:11">
      <c r="A5" t="s">
        <v>212</v>
      </c>
    </row>
    <row r="7" spans="1:11">
      <c r="A7" s="8" t="s">
        <v>213</v>
      </c>
      <c r="B7" s="8"/>
      <c r="C7" s="8"/>
      <c r="D7" s="8"/>
      <c r="E7" s="8"/>
      <c r="F7" s="8"/>
      <c r="G7" s="8"/>
      <c r="H7" s="8"/>
    </row>
    <row r="8" spans="1:11">
      <c r="A8" t="s">
        <v>214</v>
      </c>
    </row>
    <row r="10" spans="1:11">
      <c r="A10" s="8" t="s">
        <v>215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t="s">
        <v>527</v>
      </c>
    </row>
    <row r="12" spans="1:11">
      <c r="A12" t="s">
        <v>347</v>
      </c>
    </row>
    <row r="13" spans="1:11">
      <c r="A13" t="s">
        <v>348</v>
      </c>
    </row>
    <row r="16" spans="1:11">
      <c r="A16">
        <v>129</v>
      </c>
      <c r="B16" s="137" t="s">
        <v>217</v>
      </c>
      <c r="C16" s="137"/>
      <c r="D16" s="137"/>
      <c r="E16" s="137"/>
      <c r="F16" s="137"/>
      <c r="G16" s="19">
        <v>2876.28</v>
      </c>
    </row>
    <row r="17" spans="1:7" s="33" customFormat="1">
      <c r="A17" s="33">
        <v>163</v>
      </c>
      <c r="B17" s="35" t="s">
        <v>349</v>
      </c>
      <c r="C17" s="35"/>
      <c r="D17" s="35"/>
      <c r="E17" s="35"/>
      <c r="F17" s="35"/>
      <c r="G17" s="19">
        <v>153929.63</v>
      </c>
    </row>
    <row r="18" spans="1:7">
      <c r="A18">
        <v>165</v>
      </c>
      <c r="B18" s="137" t="s">
        <v>218</v>
      </c>
      <c r="C18" s="137"/>
      <c r="D18" s="137"/>
      <c r="E18" s="137"/>
      <c r="F18" s="137"/>
      <c r="G18" s="19">
        <v>5757.43</v>
      </c>
    </row>
    <row r="19" spans="1:7">
      <c r="A19">
        <v>166</v>
      </c>
      <c r="B19" s="137" t="s">
        <v>219</v>
      </c>
      <c r="C19" s="137"/>
      <c r="D19" s="137"/>
      <c r="E19" s="137"/>
      <c r="F19" s="137"/>
      <c r="G19" s="19">
        <v>1565.69</v>
      </c>
    </row>
    <row r="20" spans="1:7" s="33" customFormat="1">
      <c r="A20" s="33">
        <v>167</v>
      </c>
      <c r="B20" s="35" t="s">
        <v>526</v>
      </c>
      <c r="C20" s="35"/>
      <c r="D20" s="35"/>
      <c r="E20" s="35"/>
      <c r="F20" s="35"/>
      <c r="G20" s="19">
        <v>139631.56</v>
      </c>
    </row>
    <row r="21" spans="1:7">
      <c r="A21">
        <v>1</v>
      </c>
      <c r="B21" s="137" t="s">
        <v>220</v>
      </c>
      <c r="C21" s="137"/>
      <c r="D21" s="137"/>
      <c r="E21" s="137"/>
      <c r="F21" s="137"/>
      <c r="G21" s="27">
        <f>SUM(G16:G20)</f>
        <v>303760.58999999997</v>
      </c>
    </row>
    <row r="22" spans="1:7">
      <c r="G22" s="19"/>
    </row>
    <row r="23" spans="1:7">
      <c r="G23" s="19"/>
    </row>
    <row r="24" spans="1:7">
      <c r="G24" s="19"/>
    </row>
    <row r="27" spans="1:7">
      <c r="G27" s="19"/>
    </row>
    <row r="28" spans="1:7">
      <c r="G28" s="19"/>
    </row>
    <row r="29" spans="1:7">
      <c r="G29" s="19"/>
    </row>
    <row r="30" spans="1:7">
      <c r="G30" s="19"/>
    </row>
    <row r="31" spans="1:7">
      <c r="G31" s="19"/>
    </row>
    <row r="32" spans="1:7">
      <c r="G32" s="19"/>
    </row>
    <row r="33" spans="7:7">
      <c r="G33" s="19"/>
    </row>
    <row r="34" spans="7:7">
      <c r="G34" s="19"/>
    </row>
    <row r="35" spans="7:7">
      <c r="G35" s="19"/>
    </row>
    <row r="36" spans="7:7">
      <c r="G36" s="19"/>
    </row>
    <row r="37" spans="7:7">
      <c r="G37" s="19"/>
    </row>
    <row r="38" spans="7:7">
      <c r="G38" s="19"/>
    </row>
    <row r="39" spans="7:7">
      <c r="G39" s="19"/>
    </row>
    <row r="40" spans="7:7">
      <c r="G40" s="19"/>
    </row>
  </sheetData>
  <mergeCells count="4">
    <mergeCell ref="B16:F16"/>
    <mergeCell ref="B18:F18"/>
    <mergeCell ref="B19:F19"/>
    <mergeCell ref="B21:F2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</vt:lpstr>
      <vt:lpstr>RAČUN RASHODA</vt:lpstr>
      <vt:lpstr>IZVORI FINANCIRANJA</vt:lpstr>
      <vt:lpstr>RASHODI PREMA FUNKCIJI</vt:lpstr>
      <vt:lpstr>RASHODI PREMA PROGRAMIMA</vt:lpstr>
      <vt:lpstr>POSEBNI IZVJEŠTAJI</vt:lpstr>
      <vt:lpstr>'RAČUN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Grabovac</dc:creator>
  <cp:lastModifiedBy>Jelena Grabovac</cp:lastModifiedBy>
  <cp:lastPrinted>2025-03-24T12:04:36Z</cp:lastPrinted>
  <dcterms:created xsi:type="dcterms:W3CDTF">2024-03-26T11:13:10Z</dcterms:created>
  <dcterms:modified xsi:type="dcterms:W3CDTF">2026-03-03T14:22:35Z</dcterms:modified>
</cp:coreProperties>
</file>